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anahe\Desktop\Profill\PSH-RMBH\Produto 4\RF009\"/>
    </mc:Choice>
  </mc:AlternateContent>
  <xr:revisionPtr revIDLastSave="0" documentId="13_ncr:1_{D668B06D-0A74-4337-A5CD-4CA303DFD598}" xr6:coauthVersionLast="47" xr6:coauthVersionMax="47" xr10:uidLastSave="{00000000-0000-0000-0000-000000000000}"/>
  <bookViews>
    <workbookView xWindow="22932" yWindow="-108" windowWidth="23256" windowHeight="12456" tabRatio="616" activeTab="1" xr2:uid="{77130D37-834E-47FD-9089-CF0015E71F1A}"/>
  </bookViews>
  <sheets>
    <sheet name="FichaResumo" sheetId="8" r:id="rId1"/>
    <sheet name="Inventário" sheetId="4" r:id="rId2"/>
  </sheets>
  <definedNames>
    <definedName name="_xlnm._FilterDatabase" localSheetId="1" hidden="1">Inventário!$A$1:$W$144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8" l="1"/>
  <c r="B15" i="8"/>
  <c r="B14" i="8"/>
  <c r="B11" i="8"/>
  <c r="B3" i="8"/>
  <c r="B13" i="8"/>
  <c r="B12" i="8"/>
  <c r="B10" i="8"/>
  <c r="B9" i="8"/>
  <c r="B8" i="8"/>
  <c r="B7" i="8"/>
  <c r="B6" i="8"/>
  <c r="B5" i="8"/>
  <c r="B4" i="8"/>
  <c r="B2" i="8"/>
</calcChain>
</file>

<file path=xl/sharedStrings.xml><?xml version="1.0" encoding="utf-8"?>
<sst xmlns="http://schemas.openxmlformats.org/spreadsheetml/2006/main" count="2988" uniqueCount="873">
  <si>
    <t>Baldim</t>
  </si>
  <si>
    <t>Betim</t>
  </si>
  <si>
    <t>Caeté</t>
  </si>
  <si>
    <t>Contagem</t>
  </si>
  <si>
    <t>Esmeraldas</t>
  </si>
  <si>
    <t>Ibirité</t>
  </si>
  <si>
    <t>Igarapé</t>
  </si>
  <si>
    <t>Itaguara</t>
  </si>
  <si>
    <t>Matozinhos</t>
  </si>
  <si>
    <t>Sabará</t>
  </si>
  <si>
    <t>Belo Horizonte</t>
  </si>
  <si>
    <t>Nova Lima</t>
  </si>
  <si>
    <t>Nova União</t>
  </si>
  <si>
    <t>Pedro Leopoldo</t>
  </si>
  <si>
    <t>Ribeirão das Neves</t>
  </si>
  <si>
    <t>Rio Manso</t>
  </si>
  <si>
    <t>São Joaquim de Bicas</t>
  </si>
  <si>
    <t>São José da Lapa</t>
  </si>
  <si>
    <t>Taquaraçu de Minas</t>
  </si>
  <si>
    <t>Funilândia</t>
  </si>
  <si>
    <t>Itabirito</t>
  </si>
  <si>
    <t>Itaúna</t>
  </si>
  <si>
    <t>Pará de Minas</t>
  </si>
  <si>
    <t>Sete Lagoas</t>
  </si>
  <si>
    <t>Carmo do Cajuru</t>
  </si>
  <si>
    <t>Cláudio</t>
  </si>
  <si>
    <t>Igaratinga</t>
  </si>
  <si>
    <t>Jeceaba</t>
  </si>
  <si>
    <t>Jequitibá</t>
  </si>
  <si>
    <t>Ouro Preto</t>
  </si>
  <si>
    <t>Resende Costa</t>
  </si>
  <si>
    <t>Santana do Riacho</t>
  </si>
  <si>
    <t>Região</t>
  </si>
  <si>
    <t>Prefeitura Municipal</t>
  </si>
  <si>
    <t>-</t>
  </si>
  <si>
    <t>https://www.solucoesparacidades.com.br/wp-content/uploads/2013/09/AF_DRENNURBS_WEB.pdf</t>
  </si>
  <si>
    <t>https://prefeitura.pbh.gov.br/obras-e-infraestrutura/informacoes/publicacoes/programa-reducao-riscos-inundacao-melhorias-urbanas-bacia-ribeirao-isidoro</t>
  </si>
  <si>
    <t>Programa</t>
  </si>
  <si>
    <t>https://prefeitura.pbh.gov.br/obras-e-infraestrutura/informacoes/diretoria-de-gestao-de-aguas-urbanas/cartas-de-inundacoes</t>
  </si>
  <si>
    <t>https://prefeitura.pbh.gov.br/obras-e-infraestrutura/informacoes/publicacoes/instrumentos-gestao-riscos-ambientais-sociais</t>
  </si>
  <si>
    <t>Núcleos de Alertas de Chuvas (NAC)</t>
  </si>
  <si>
    <t xml:space="preserve">Programa de Recuperação Ambiental de Belo Horizonte  - DRENURBS. </t>
  </si>
  <si>
    <t>Projeto</t>
  </si>
  <si>
    <t>Plano de Arborização Municipal</t>
  </si>
  <si>
    <t>https://www.betim.mg.gov.br/portal/secretarias-paginas/80/divisao-de-educacao-ambiental/</t>
  </si>
  <si>
    <t>https://www.mg.gov.br/pro-brumadinho/pagina/plano-de-recuperacao-socioambiental-versao-preliminar</t>
  </si>
  <si>
    <t>Estudo</t>
  </si>
  <si>
    <t>Projeto de Conservação de Água e Solo</t>
  </si>
  <si>
    <t>https://www.gov.br/ana/pt-br/acesso-a-informacao/acoes-e-programas/programa-produtor-de-agua/pasta-projetos/projeto-10</t>
  </si>
  <si>
    <t>https://camaracarmodocajuru.mg.gov.br/arquivos/download?idArquivo=3932&amp;idCategoria=1</t>
  </si>
  <si>
    <t>Programa de revitalização de nascentes e matas ciliares</t>
  </si>
  <si>
    <t>https://www.claudio.mg.gov.br/portal/noticias/0/3/980/municipio-e-contemplado-com-programa-de-revitalizacao-de-nascentes-e-matas-ciliares</t>
  </si>
  <si>
    <t>Projeto Circuito Águas</t>
  </si>
  <si>
    <t>https://www.claudio.mg.gov.br/portal/noticias/0/3/2628/vem-ai-o-circuito-aguas/</t>
  </si>
  <si>
    <t>Departamento Municipal de Meio Ambiente;Assessoria Municipal de Cultura e Turismo</t>
  </si>
  <si>
    <t>Governo Federal</t>
  </si>
  <si>
    <t>Projeto revitalização da APA Parque Fernão Dias</t>
  </si>
  <si>
    <t xml:space="preserve">Prefeitura Municipal e Governo de Minas Gerais </t>
  </si>
  <si>
    <t>http://www.meioambiente.mg.gov.br/noticias/4677-estado-e-prefeitura-de-contagem-anunciam-revitalizacao-da-apa-parque-fernao-dias</t>
  </si>
  <si>
    <t xml:space="preserve">Projeto Rio da Minha Vida </t>
  </si>
  <si>
    <t>Projeto de recuperação de Área de Preservação em condomínios da região Sede</t>
  </si>
  <si>
    <t>www.google.com/maps/d/viewer?mid=1zAawqpKLxNuNX30Mq3zIb7FrskHUNUSE&amp;ll=-19.863733273036537%2C-44.10720396429368&amp;z=12</t>
  </si>
  <si>
    <t>Emater</t>
  </si>
  <si>
    <t>https://www.emater.mg.gov.br/portal.do/site-noticias/pesquisa-aborda-acoes-da-emater-mg-para-a-conservacao-do-solo-e-da-agua/?flagweb=novosite_pagina_interna&amp;id=8773</t>
  </si>
  <si>
    <t>Projeto Escola Sustentável</t>
  </si>
  <si>
    <t>https://www.ibirite.mg.gov.br/detalhe-da-materia/info/escolas-programas-e-projetos-acoes-da-secretaria-de-educacao/6529</t>
  </si>
  <si>
    <t>https://www.gov.br/ana/pt-br/acesso-a-informacao/acoes-e-programas/programa-produtor-de-agua/pasta-projetos/copy3_of_X</t>
  </si>
  <si>
    <t xml:space="preserve">Recuperação de nascentes </t>
  </si>
  <si>
    <t>https://uaiagro.com.br/recuperacao-de-nascentes-beneficia-produtores-rurais-em-igaratinga/</t>
  </si>
  <si>
    <t>Programa “Conservação de Solo e Água”</t>
  </si>
  <si>
    <t>https://www.itauna.mg.gov.br/portal/noticias/0/3/2212/prefeitura-da-inicio-ao-programa-conservacao-de-solo-e-agua/</t>
  </si>
  <si>
    <t>CBH Rio das Velhas</t>
  </si>
  <si>
    <t>https://cbhvelhas.org.br/noticias/programa-aguas-integradas-incentiva-participacao-de-produtores-na-recuperacao-da-sub-bacia-do-rio-itabirito/</t>
  </si>
  <si>
    <t>https://www.amda.org.br/index.php/projetos/2787-corredores-ecologicos-entre-a-ape-do-rio-manso-e-o-parque-estadual-da-serra-do-rola-moca-serra-dos-tres-irmaos-e-itatiaiucu</t>
  </si>
  <si>
    <t xml:space="preserve">http://jeceaba.mg.gov.br/jeceaba/index.php/principal/noticia/1032/Plantio-de-100-mudas-de-esp%C3%A9cies-nativas-contribui-para-a-recupera%C3%A7%C3%A3o-de-nascente-no-Dinizes---Jeceaba </t>
  </si>
  <si>
    <t>http://jeceaba.mg.gov.br/jeceaba/index.php/principal/noticia/1544/A-Defesa-Civil-de-Jeceaba-em-parceria-com-a-Secretaria-de-Obras-e-o-Departamento-de-Meio-Ambiente-da-Prefeitura-realizaram-uma-limpeza-nas-margens-da-MG-155-no-trevo-da-VSB-at%C3%A9-o-Centro-do-Munic%C3%ADp</t>
  </si>
  <si>
    <t>Sistema de Alerta de Eventos Críticos (SACE)</t>
  </si>
  <si>
    <t>https://www.jequitiba.mg.gov.br/site/aplicativo-e-usado-como-alerta-em-caso-de-inundacoes-em-jequitiba/</t>
  </si>
  <si>
    <t>Projeto de Revitalização de Sub-Bacias Hidrográficas Formadoras dos Afluentes Mineiros do Rio São Franscisco</t>
  </si>
  <si>
    <t>Programa de Educomunicação e Educação Patrimonial de Matozinhos</t>
  </si>
  <si>
    <t>Prefeitura Municipal;  AIC – Agência de Iniciativas Cidadãs</t>
  </si>
  <si>
    <t>https://matozinhos.educacaopatrimonial.org.br/</t>
  </si>
  <si>
    <t>Plano</t>
  </si>
  <si>
    <t>https://novalima.mg.gov.br/uploads/legislacoes/1584035274zbVomR.pdf</t>
  </si>
  <si>
    <t>Sistema de manejo integrado de águas pluviais em condomínio: Residencial Vale dos Cristais</t>
  </si>
  <si>
    <t>Soluções para cidades</t>
  </si>
  <si>
    <t>https://www.solucoesparacidades.com.br/wp-content/uploads/2014/03/AF_05_VALE%20DOS%20CRISTAIS.pdf</t>
  </si>
  <si>
    <t>Programa de Conservação da microbacia do Ribeirão Paciência</t>
  </si>
  <si>
    <t>https://www.em.com.br/app/noticia/gerais/2021/06/10/interna_gerais,1275571/para-de-minas-inicia-programa-de-conservacao-do-ribeirao-paciencia.shtml</t>
  </si>
  <si>
    <t>O programa é um conjunto de mobilizações e ações a serem implementadas visando garantir a melhoria da qualidade e quantidade de água da bacia, essencial para o abastecimento da cidade, na Região Centrel do estado. São ações de conservação de solo, captação de água de chuva, tratamento de efluentes, manutenção de estradas rurais, que em conjunto, conseguem melhorar a quantidade e qualidade da água.</t>
  </si>
  <si>
    <t>https://pedroleopoldo.mg.gov.br/?p=2743</t>
  </si>
  <si>
    <t>Plano de Mobilização e Educação Ambiental</t>
  </si>
  <si>
    <t>https://www.resendecosta.mg.gov.br/noticia/17917</t>
  </si>
  <si>
    <t>Projeto Bacias de Captação de água de chuvas e de terraços na região dos Curralinhos</t>
  </si>
  <si>
    <t>Projeto Raízes</t>
  </si>
  <si>
    <t>O projeto “Raízes de Resende Costa”, em vigor desde setembro de 2019, incentiva a preservação do meio ambiente e a promoção da educação ambiental em Resende Costa. O objetivo é o plantio de uma muda de árvore a cada registro de nascimento de criança no município.</t>
  </si>
  <si>
    <t>https://resendecosta.mg.gov.br/noticia/22479</t>
  </si>
  <si>
    <t>https://www.ribeiraodasneves.mg.gov.br/detalhe-da-materia/info/educacao-ambiental-itinerante/59047</t>
  </si>
  <si>
    <t xml:space="preserve">Projeto de Educação Itinerante </t>
  </si>
  <si>
    <t>No dia 21 de Junho a Secretaria Municipal de Meio Ambiente e Desenvolvimento Sustentável lançou o  Projeto de Educação Itinerante com a estreia do Ônibus de Educação Ambiental. O ônibus plotado com o desenho de alunos das escolas públicas possui 50 lugares e será utilizado para conduzir alunos, professores, lideranças e comunidade em geral para visitação nos projetos ambientais do município de Ribeirão das Neves.</t>
  </si>
  <si>
    <t>https://cbhvelhas.org.br/noticias-internas/pedra-rachada-em-sabara-e-contemplada-com-estudo-para-criacao-de-unidade-de-conservacao/</t>
  </si>
  <si>
    <t>Projeto Defensor das Águas</t>
  </si>
  <si>
    <t>https://www.emater.mg.gov.br/portal.do/site-noticias/emater-mg-atua-em-projetos-ambientais-de-recuperacao-hidrica-em-sao-joaquim-de-bicas/?flagweb=novosite_pagina_interna&amp;id=24853</t>
  </si>
  <si>
    <t>Capacitação para Gestores das Unidades de Conservação Municipais</t>
  </si>
  <si>
    <t>https://cbhvelhas.org.br/noticias/criacao-de-unidade-de-conservacao-e-tema-de-curso-em-sete-lagoas-mg/</t>
  </si>
  <si>
    <t>Programa de recuperação ambiental da Bacia do Rio Taquaraçu</t>
  </si>
  <si>
    <t xml:space="preserve">O Programa de Recuperação Ambiental da Bacia do Rio Taquaraçu, do Instituto Pé de Urucum, realizou o mapeamento de áreas de relevância ambiental e hídrica nos municípios de Caeté, Nova União e Taquaraçu de Minas, abrangendo a bacia do Rio Taquaraçu que é inserida entre os biomas Mata Atlântica e Cerrado. A iniciativa também teve como objetivo a promoção de atividades com o seu público-alvo (gestores e membros do Subcomitê do Rio Taquaraçu, das Secretarias de Meio Ambiente dos municípios e de instituições da sociedade civil) na compreensão e na apropriação técnica e formativa dos dados e produtos gerados por meio de reuniões e formação do grupo gestor. </t>
  </si>
  <si>
    <t>http://site.sementemg.org/programa-de-recuperacao-ambiental-da-bacia-do-rio</t>
  </si>
  <si>
    <t>encaminhado pela Prefeitura</t>
  </si>
  <si>
    <t>Programa bienal de desassoreamento no Ribeirão Conquista</t>
  </si>
  <si>
    <t xml:space="preserve">Projeto de cercamento de nascentes </t>
  </si>
  <si>
    <t>Projeto nascentes da consquista</t>
  </si>
  <si>
    <t>Prefeitura Municipal; SAAE</t>
  </si>
  <si>
    <t>Serviços de Drenagem e Manejo das Águas Pluviais Urbanas</t>
  </si>
  <si>
    <t>Encaminhado pelo município</t>
  </si>
  <si>
    <t>Pró-Nascente Ibirité</t>
  </si>
  <si>
    <t>CM</t>
  </si>
  <si>
    <t>DM</t>
  </si>
  <si>
    <t>RM</t>
  </si>
  <si>
    <t>Código</t>
  </si>
  <si>
    <t>Título</t>
  </si>
  <si>
    <t>Categoria</t>
  </si>
  <si>
    <t>Corpo Hídrico</t>
  </si>
  <si>
    <t>Segurança Hídrica</t>
  </si>
  <si>
    <t>Fase</t>
  </si>
  <si>
    <t>Situação</t>
  </si>
  <si>
    <t>Data de Referência do Orçamento</t>
  </si>
  <si>
    <t>Observação</t>
  </si>
  <si>
    <t>Referência da Informação</t>
  </si>
  <si>
    <t>RM, CM, DM</t>
  </si>
  <si>
    <t>Fonte dos Recursos Financeiros</t>
  </si>
  <si>
    <t>Responsáveis</t>
  </si>
  <si>
    <t>Fonte da Informação</t>
  </si>
  <si>
    <t>IGAM</t>
  </si>
  <si>
    <t>Carmo do Cajuru está localizada no Centro-Oeste de Minas Gerais, região campo das vertentes no Alto São Francisco. É rico em recursos hídricos localizados na margem direita do Rio Pará, na qual está inserida a sub-bacia hidrográfica do Ribeirão do Empanturrado. O Ribeirão do Empanturrado possui uma extensão aproximada de 40 km e uma área de drenagem de 142,4 km2. Em sua bacia constatamos várias atividades econômicas, dentre as quais se destacam as atividades agropecuárias e, na área urbana, o arranjo produtivo local representado pelas indústrias do polo moveleiro, destaque no cenário estadual.</t>
  </si>
  <si>
    <t>Conservação Ambiental</t>
  </si>
  <si>
    <t>Ribeirão do Empanturrado</t>
  </si>
  <si>
    <t>ANA</t>
  </si>
  <si>
    <t>Projeto Guardião dos Igarapés - Igarapé/MG</t>
  </si>
  <si>
    <t>Córrego Estiva</t>
  </si>
  <si>
    <t>O Guardião dos Igarapés visa promover o aumento da produção e melhoria da qualidade das águas no município de Igarapé – MG, pela recuperação e preservação dos sistemas hídricos na Sub-bacia hidrográfica do Córrego Estiva, contribuinte do Sistema Serra Azul de abastecimento público de água da Região Metropolitana de Belo Horizonte, por meio da gestão ambiental das propriedades. O projeto prevê restauração florestal, conservação do Solo e saneamento básico com pagamento por prestação de serviços ambientais, por meio de ações que viabilizam infiltração de água e abatimento da erosão: aumento e conservação da cobertura florestal nativa, ações mecânicas de conservação de solo – barraginhas, terraceamento em nível e adequação de estradas rurais. O PSA também remunera práticas de agricultura sustentável e saneamento rural.</t>
  </si>
  <si>
    <t>Caeté e Sabará</t>
  </si>
  <si>
    <t>O projeto vai estabelecer um modelo de recuperação de nascentes e matas ciliares degradadas com o lançamento de esgoto doméstico na microbacia do Ribeirão Isidoro - especificamente nas nascentes e nos córregos da região. A ação visa garantir uma melhoria na qualidade da água aportada aos rios. A população próxima aos córregos Macacos, Fazenda Velha e Terra Vermelha passarão por capacitação sobre técnicas de recuperação. </t>
  </si>
  <si>
    <t xml:space="preserve">O objetivo da proposta é ampliar a capacidade de coletar sementes e de produzir 60 mil mudas nativas e frutíferas por ano, de forma sustentável. A iniciativa visa melhorar o atendimento das demandas dos projetos de proteção de nascentes, a redução do assoreamento dos cursos d’água e a recomposição florestal de áreas degradadas da sub-bacia do Ribeirão Sabará-Caeté, com área de 120 hectares. </t>
  </si>
  <si>
    <t> A ação visa promover a conservação do solo e da água e a recomposição da vegetação nativa em mais de 3 mil hectares no território da bacia hidrográfica do Alto Rio São Francisco, em Minas Gerais. O projeto pretende aumentar a disponibilidade de água com qualidade e em quantidade, contribuindo com a segurança hídrica para o abastecimento público, para suporte à agricultura e às atividades industriais, além da geração de energia e apoio ao desenvolvimento rural sustentável.</t>
  </si>
  <si>
    <t>Ribeirão Isidoro</t>
  </si>
  <si>
    <t>Ribeirão Caeté-Sabará</t>
  </si>
  <si>
    <t>Ribeirão Carioca</t>
  </si>
  <si>
    <t>Alto Rio São Francisco</t>
  </si>
  <si>
    <t>MDR</t>
  </si>
  <si>
    <t>https://www.gov.br/mdr/pt-br/assuntos/seguranca-hidrica/programa-aguas-brasileiras/projetos/bacia-do-sao-francisco/projeto-recuperacao-de-areas-degradadas-da-microbacia-do-isidoro-2013-sub-bacia-do-rio-das-velhas</t>
  </si>
  <si>
    <t>https://www.gov.br/mdr/pt-br/assuntos/seguranca-hidrica/programa-aguas-brasileiras/projetos/bacia-do-sao-francisco/projeto-recomposicao-florestal-da-sub-bacia-do-ribeirao-sabara-caete-em-sabara-2013-regiao-metropolitana-de-belo-horizonte</t>
  </si>
  <si>
    <t>https://www.gov.br/mdr/pt-br/assuntos/seguranca-hidrica/programa-aguas-brasileiras/projetos/bacia-do-sao-francisco/projeto-revitalizacao-da-bacia-hidrografica-rio-das-velhas</t>
  </si>
  <si>
    <t>https://www.gov.br/mdr/pt-br/assuntos/seguranca-hidrica/programa-aguas-brasileiras/projetos/bacia-do-sao-francisco/projeto-plantando-aguas-para-o-rio-sao-francisco-inovacao-em-restauracao-florestal-e-conservacao-de-solo-e-agua</t>
  </si>
  <si>
    <t>Educação Ambiental</t>
  </si>
  <si>
    <t>Esgotamento Sanitário</t>
  </si>
  <si>
    <t>Resíduos Sólidos</t>
  </si>
  <si>
    <t xml:space="preserve">Programa de Limpeza e Tratamento </t>
  </si>
  <si>
    <t>Drenagem Urbana</t>
  </si>
  <si>
    <t>https://www.baldim.mg.gov.br/index.php/en/homepage/programa-de-limpeza-e-tratamento</t>
  </si>
  <si>
    <t>Limpeza de fossas sépticas para a população de baixa renda.</t>
  </si>
  <si>
    <t>- Financiamento Mobilidade e Inclusão Urbana;
  - Instrumentos de Gestão de Riscos Ambientais e Sociais</t>
  </si>
  <si>
    <t xml:space="preserve">Educação Ambiental </t>
  </si>
  <si>
    <t>Ribeirão Conquista</t>
  </si>
  <si>
    <t>Recuperação Ambiental</t>
  </si>
  <si>
    <t xml:space="preserve"> Sub-Bacias Hidrográficas Formadoras dos Afluentes Mineiros do Rio São Franscisco</t>
  </si>
  <si>
    <t>Implantação do Parque Municipal Maxakali, no município de Pedro Leopoldo/MG.</t>
  </si>
  <si>
    <t>Promover a ampliação do percentual de áreas verdes urbanas e melhoria da qualidade de vida da população: Proporcionar a população conviver em harmonia com a natureza; Espaço localizado em área urbana para visitação para as famílias, Preservação da vegetação local. Incrementar a qualidade de área urbanas, garantindo o cumprimento da função social da cidade e da propriedade e o bem estar de seus habitantes, através da promoção da urbanização acessível, por meio de ações e intervenções de qualidade em espaços de uso público.</t>
  </si>
  <si>
    <t>https://app.rios.org.br/index.php/s/WKXCATnjDcnmkem/download?path=%2Fjequitiba-mg&amp;files=P6_Jequitib%C3%A1_Resumo%20Executivo_VF_27.01.2021.pdf</t>
  </si>
  <si>
    <t>https://voluntarias.plataformamaisbrasil.gov.br/voluntarias/ConsultarProposta/ResultadoDaConsultaDeConvenioSelecionarConvenio.do?sequencialConvenio=913051&amp;Usr=guest&amp;Pwd=guest</t>
  </si>
  <si>
    <t>Na sua formulação foi utilizada uma concepção inovadora em relação aos recursos hídricos no meio urbano, onde se prioriza a reintegração dos cursos d’água à paisagem e não mais se vê a canalização como única solução para a drenagem. Ele foi elaborado para ser implementado em fases sucessivas, sendo que sua área de abrangência é de 51% da área total do Município, envolvendo 47 sub-bacias, e a população contemplada é da ordem de 45% do total do Município. O Programa tem entre os principais objetivos: i) Despoluição de 140 quilômetros de cursos d’água, abrangendo 73 córregos e 47 bacias hidrográficas; ii) Redução dos riscos de inundações; iii) Controle da produção de sedimentos; iv) Integração dos recursos hídricos naturais ao cenário urbano; v) Fortalecimento institucional da Prefeitura de Belo Horizonte.</t>
  </si>
  <si>
    <t>Prefeitura de Belo Horizonte e Banco Interamericano de Desenvolvimento (BID)</t>
  </si>
  <si>
    <t>Núcleos formados em 2009 e são constituídos por grupos comunitários situados nas regiões de risco e têm como função consolidar um sistema de alerta às inundações, através do planejamento de ações preventivas e de socorro, como a criação de uma dinâmica de comunicação para disseminação dos alertas de chuvas, a criação de rotas de fuga e a localização de pontos de apoio.</t>
  </si>
  <si>
    <t>Concluído</t>
  </si>
  <si>
    <t>Desde dezembro de 2018, algumas cidades às margens do Rio das Velhas contam com o Sistema de Alerta de Eventos Críticos (SACE). A plataforma foi desenvolvida pelo Serviço Geológico do Brasil (CPRM), órgão ligado à Agência Nacional de Águas (ANA), que tem como objetivo monitorar a alta nos níveis do rio e com isso antecipar ações de prevenção em caso de inundações</t>
  </si>
  <si>
    <t>Rio das Velhas</t>
  </si>
  <si>
    <t>CPRM, ANA</t>
  </si>
  <si>
    <t>Prefeitura Municipal de Jequitibá</t>
  </si>
  <si>
    <t xml:space="preserve">O projeto tem a finalidade de evitar assoreamentos de solos para o leito do córrego com a diminuição da velocidade das enxurradas causadoras de erosões e, ao mesmo tempo, favorecer a captação de água das chuvas, possibilitando que ela infiltre para os mananciais da bacia do Paraopeba, abastecendo as nascentes do córrego, de modo a se obter melhorias, tanto na qualidade como na quantidade de água", explicou o extensionista agropecuário do escritório da EMATER em Resende Costa, Marcos Túlio Resende Maia. </t>
  </si>
  <si>
    <t>Vale S.A.</t>
  </si>
  <si>
    <t>A contratação ocorreu no âmbito do Termo de Ajustamento de Conduta (TAC) firmado entre as partes, o Ministério Público de Minas Gerais (MPMG) e a Vale S.A. em 15 de fevereiro de 2019. Serão contempladas áreas onde forem encontrados danos ambientais causados pelo rompimento, na Bacia do Paraopeba. No Acordo Judicial, essas áreas foram divididas por trechos: 1 - Da barraFem B1, na Mina Córrego do Feijão, até a confluência do Ribeirão Ferro Carvão com o Rio Paraopeba em Brumadinho; 2 - Confluência do Ribeirão Ferro Carvão até Juatuba; 3 - Juatuba até o reservatório de Retiro Baixo; 4 - Reservatório de Retiro Baixo; 5 - Trecho entre a Usina Hidrelétrica Retiro Baixo e Usina Hidrelétrica de Três Marias; 6 - Reservatório de Três Marias; 7 - Cava de Feijão;</t>
  </si>
  <si>
    <t>Programa de Redução de Riscos de Inundações e Melhorias Urbanas na Bacia do Ribeirão Isidoro</t>
  </si>
  <si>
    <t>PMSB (2021)</t>
  </si>
  <si>
    <t>PLATAFORMA +BRASIL</t>
  </si>
  <si>
    <t>Programa Defesa Ativa de Controle de Riscos Socioambientais (DACRIS)</t>
  </si>
  <si>
    <t>Gestão de Riscos</t>
  </si>
  <si>
    <t>Para as atualizações das áreas de riscos são realizadas consultas às Regionais sobre as possíveis áreas de risco hidrológico e geológico atuais, que, posteriormente, são validados por meio de visita dos técnicos da defesa civil aos locais indicados para classificação dos riscos. Além disso, nas reuniões realizadas pelos NUPDEC’s, a população residente em áreas de risco relata suas demandas aos técnicos da Defesa Civil que as encaminham para os órgãos responsáveis pela resposta e atendimento. Os NUPDEC’s também têm a prerrogativa de realizar reuniões extraordinárias com a Defesa Civil para discutir as necessidades de cada local onde o núcleo está presente.</t>
  </si>
  <si>
    <t>ARMBH</t>
  </si>
  <si>
    <t>AMDA</t>
  </si>
  <si>
    <t>O Programa Socioambiental de Proteção e Recuperação  de Mananciais – Pró-Mananciais tem por objetivo proteger e recuperar as microbacias hidrográficas e as áreas de recarga dos aquíferos dos mananciais utilizados para a captação de água para abastecimento público das cidades operadas pela Copasa. As ações são desenvolvidas a partir do estabelecimento de parcerias com as comunidades locais em conjunto com as prefeituras, representantes de escolas públicas, órgãos estaduais e ONGs, entre outros, visando a melhoria da qualidade e quantidade das águas, favorecendo a sustentabilidade ambiental, econômica e social. Dentre as ações desenvolvidas, destacam-se o cercamento de nascentes e demais Áreas de Proteção Permanente – APP, plantio de mudas nativas, construção de bacias de contenção de água de chuva (bolsões), bem como a realização de oficinas e capacitações em temas ambientais para o público escolar, agricultores e demais moradores do município, de forma a promover a cultura da sustentabilidade e, assim, ganhar cada vez mais parceiros na preservação ambiental.</t>
  </si>
  <si>
    <t>COPASA</t>
  </si>
  <si>
    <t>https://www.copasa.com.br/wps/portal/internet/meio-ambiente/pro-mananciais</t>
  </si>
  <si>
    <t>Projeto Georreferenciamento, Cadastramento e Caracterização de Nascentes</t>
  </si>
  <si>
    <t>Georreferenciamento e cadastramento de nascentes das bacias e sub-bacias hidrográficas localizadas no município.</t>
  </si>
  <si>
    <t>Dados enviados pelo município e disponíveis em: https://www.otempo.com.br/o-tempo-betim/projeto-cadastrara-nascentes-e-fara-o-georreferenciamento-1.2464331</t>
  </si>
  <si>
    <t>Estudo para Gestão do Monitoramento de Efluentes Industriais na Bacia Hidrográfica do Rio Paraopeba</t>
  </si>
  <si>
    <t>Programa Chuá - COPASA</t>
  </si>
  <si>
    <t>Centros de Educação Ambiental - CEAM - COPASA</t>
  </si>
  <si>
    <t>Os Centros de Educação Ambiental (CEAMs) foram criados com o objetivo de realizar atividades educativas e promover a sensibilização dos visitantes para o cuidado e preservação do meio ambiente. Essas unidades fazem parte da filosofia da COPASA de incluir atividades de educação ambiental no contexto do saneamento, com foco no abastecimento público, criando laços de respeito, conhecimento e proteção em relação às áreas preservadas, seus mananciais e ao uso consciente dos recursos hídricos</t>
  </si>
  <si>
    <t>https://www.google.com/maps/d/u/0/viewer?mid=1FhFlNsRlZCnbejESLGEimrfly-QPYH11&amp;ll=-20.269995483495116%2C-43.62711726601937&amp;z=15</t>
  </si>
  <si>
    <t>FEAM</t>
  </si>
  <si>
    <t>CBH Rio Pará</t>
  </si>
  <si>
    <t>https://cbhriopara.org.br/projetos/programa-de-conservacao-ambiental-e-producao-de-agua/</t>
  </si>
  <si>
    <t>https://cbhriopara.org.br/centro-de-documentacao/mapas-e-estudos/</t>
  </si>
  <si>
    <t>https://www.copasa.com.br/wps/portal/internet/meio-ambiente/educacao-ambiental</t>
  </si>
  <si>
    <t>Rio Paraopeba</t>
  </si>
  <si>
    <t>Em andamento</t>
  </si>
  <si>
    <t>Quando em situações críticas: Córrego Urubu, Barreirinho, Fubá, Pelado, Pintado e Ribeirão Ibirité</t>
  </si>
  <si>
    <t>NE_004</t>
  </si>
  <si>
    <t>NE_013</t>
  </si>
  <si>
    <t>NE_014</t>
  </si>
  <si>
    <t>NE_018</t>
  </si>
  <si>
    <t>NE_025</t>
  </si>
  <si>
    <t>NE_026</t>
  </si>
  <si>
    <t>NE_027</t>
  </si>
  <si>
    <t>NE_029</t>
  </si>
  <si>
    <t>NE_036</t>
  </si>
  <si>
    <t>NE_037</t>
  </si>
  <si>
    <t>NE_041</t>
  </si>
  <si>
    <t>NE_050</t>
  </si>
  <si>
    <t>NE_056</t>
  </si>
  <si>
    <t>NE_076</t>
  </si>
  <si>
    <t>NE_079</t>
  </si>
  <si>
    <t>NE_080</t>
  </si>
  <si>
    <t>NE_081</t>
  </si>
  <si>
    <t>NE_092</t>
  </si>
  <si>
    <t>NE_093</t>
  </si>
  <si>
    <t>NE_094</t>
  </si>
  <si>
    <t>NE_095</t>
  </si>
  <si>
    <t>NE_104</t>
  </si>
  <si>
    <t>NE_105</t>
  </si>
  <si>
    <t>NE_107</t>
  </si>
  <si>
    <t>NE_108</t>
  </si>
  <si>
    <t>NE_109</t>
  </si>
  <si>
    <t>NE_113</t>
  </si>
  <si>
    <t>NE_148</t>
  </si>
  <si>
    <t>NE_150</t>
  </si>
  <si>
    <t>NE_156</t>
  </si>
  <si>
    <t>NE_162</t>
  </si>
  <si>
    <t>NE_165</t>
  </si>
  <si>
    <t>NE_174</t>
  </si>
  <si>
    <t>NE_178</t>
  </si>
  <si>
    <t>NE_190</t>
  </si>
  <si>
    <t>NE_191</t>
  </si>
  <si>
    <t>NE_204</t>
  </si>
  <si>
    <t>NE_206</t>
  </si>
  <si>
    <t>NE_207</t>
  </si>
  <si>
    <t>NE_210</t>
  </si>
  <si>
    <t>NE_218</t>
  </si>
  <si>
    <t>NE_219</t>
  </si>
  <si>
    <t>NE_228</t>
  </si>
  <si>
    <t>NE_229</t>
  </si>
  <si>
    <t>NE_236</t>
  </si>
  <si>
    <t>NE_243</t>
  </si>
  <si>
    <t>NE_245</t>
  </si>
  <si>
    <t>NE_249</t>
  </si>
  <si>
    <t>NE_251</t>
  </si>
  <si>
    <t>NE_270</t>
  </si>
  <si>
    <t>NE_271</t>
  </si>
  <si>
    <t>NE_295</t>
  </si>
  <si>
    <t>NE_300</t>
  </si>
  <si>
    <t>NE_305</t>
  </si>
  <si>
    <t>NE_313</t>
  </si>
  <si>
    <t>NE_314</t>
  </si>
  <si>
    <t>NE_318</t>
  </si>
  <si>
    <t>NE_380</t>
  </si>
  <si>
    <t>NE_382</t>
  </si>
  <si>
    <t>NE_385</t>
  </si>
  <si>
    <t>NE_389</t>
  </si>
  <si>
    <t>NE_390</t>
  </si>
  <si>
    <t>NE_391</t>
  </si>
  <si>
    <t>NE_393</t>
  </si>
  <si>
    <t>NE_395</t>
  </si>
  <si>
    <t>NE_396</t>
  </si>
  <si>
    <t>NE_397</t>
  </si>
  <si>
    <t>NE_400</t>
  </si>
  <si>
    <t>NE_401</t>
  </si>
  <si>
    <t>NE_402</t>
  </si>
  <si>
    <t>NE_403</t>
  </si>
  <si>
    <t>NE_405</t>
  </si>
  <si>
    <t>NE_406</t>
  </si>
  <si>
    <t>NE_407</t>
  </si>
  <si>
    <t>NE_408</t>
  </si>
  <si>
    <t>NE_409</t>
  </si>
  <si>
    <t>NE_410</t>
  </si>
  <si>
    <t>NE_411</t>
  </si>
  <si>
    <t>NE_412</t>
  </si>
  <si>
    <t>Rio Pará</t>
  </si>
  <si>
    <t>Programa Sementes do Bem</t>
  </si>
  <si>
    <t>Visa fomentar a construção da educação ambiental e da cidadania que tenha força mobilizadora e transformadora na vida dos educadores e educandos, integrando a educação ambiental formal e a não formal, unindo os esforços, com os pilares conceituais do programa que são a transversalidade, interdisciplinaridade, sustentabilidade, gestão participativa e mobilização.</t>
  </si>
  <si>
    <t>Visa o planejamento da arborização urbana através da caracterização do ambiente físico e do inventário florestal, isto é, do levantamento das espécies arbóreas existentes no município para construção de um banco de dados. A partir desses estudos é possível planejar o plantio de espécies corretas em determinadas áreas.</t>
  </si>
  <si>
    <t>Obrigações a pagar da Vale S.A.: Plano de Reparação Socioambiental</t>
  </si>
  <si>
    <t>Um projeto do Departamento Municipal de Meio Ambiente, em parceria com a Assessoria Municipal de Cultura e Turismo, com objetivo de promover a conscientização ambiental em relação ao cuidado com este recurso tão importante: a água.</t>
  </si>
  <si>
    <t xml:space="preserve">Revitalização da Praça da Jabuticaba. Recuperação do córrego localizado na praça. Programa Cuidar que a Secretaria de Meio Ambiente e Desenvolvimento Sustentável (Semad) está implementando no município. </t>
  </si>
  <si>
    <t>Córregos Grande, Curralinho, Curral Queimado e córrego dos Cocos</t>
  </si>
  <si>
    <t>https://cbhvelhas.org.br/novidades/cbh-rio-das-velhas-lanca-projeto-de-producao-de-agua-pra-as-utes-jabo-baldim-e-rio-cipo/</t>
  </si>
  <si>
    <t>Eixo de Atuação Principal</t>
  </si>
  <si>
    <t>Eixo de Atuação Secundário</t>
  </si>
  <si>
    <t>EA2: Produção Sustentável</t>
  </si>
  <si>
    <t>EA4: Resiliência a eventos extremos</t>
  </si>
  <si>
    <t>Os objetivos deste projeto consistem em identificação, proteção, cercamento e reflorestamento de áreas de preservação, construção de barraginhas (armazenamento de água) e adequação de estradas vicinais. Sete produtores rurais do município foram beneficiados por esta iniciativa, mais de 25mil mudas de árvores foram plantadas.</t>
  </si>
  <si>
    <t xml:space="preserve">Financiado por meio de parceria com a ANA e recursos próprios da Prefeitura. </t>
  </si>
  <si>
    <t>https://www.saojoaquimdebicas.mg.gov.br/detalhe-da-materia/info/conheca-as-iniciativas-que-contribuem-para-a-preservacao-ambiental-no-municipio/46994</t>
  </si>
  <si>
    <t>Participação e empenho das diversas esferas do poder público e da sociedade para solucionar a questão dos resíduos sólidos no município.</t>
  </si>
  <si>
    <t>Aprovação do Termo de Referência do Projeto Hidroambiental "Estudos técnicos para criação de Unidade de Conservação na Região da Pedra Rachada" e início dos trabalhos da empresa contratada.</t>
  </si>
  <si>
    <t xml:space="preserve">https://cbhvelhas.org.br/noticias-internas/subcomite-ribeirao-onca-apresenta-projeto-de-revitalizacao-de-area-verde-e-fundo-de-vale/ </t>
  </si>
  <si>
    <t>O Programa AmbientAÇÃO incentiva o consumo consciente e a reciclagem de materiais nos ambientes de trabalho, através da sensibilização focada na mudança de comportamento e propõe atitudes ecologicamente corretas no cotidiano dos empregados públicos mineiros.É uma iniciativa do Governo de Minas direcionada aos prédios públicos estaduais. Tem a coordenação geral da FEAM (Fundação Estadual do Meio Ambiente) com parceria da Fundação Israel Pinheiro. Na Copasa, sua implantação está sob responsabilidade da Divisão de Ações Ambientais. A sede da COPASA em Belo Horizonte foi contemplada e a expansão deste programa para as demais unidades da empresa também já está ocorrendo. Os indicadores monitorados pelo Programa AmbientAÇÃO são: Consumo de energia; Consumo de água; Consumo de copos descartáveis; Consumo de papel A4; Resíduos recicláveis; Resíduos não recicláveis.</t>
  </si>
  <si>
    <t>O Programa Chuá de Educação Sanitária e Ambiental, desenvolvido há mais 30 anos na COPASA, consiste em sensibilizar e conscientizar as comunidades onde está inserida e, mais especificamente, a comunidade escolar, sobre a relação entre a saúde e o saneamento, a partir da realização de palestras e visitas às estações de tratamento de água e esgoto nas diversas localidades onde a empresa presta serviços. Anualmente, instituições de ensino municipais, estaduais, particulares e escolas rurais fazem sua solicitação de participação no Programa Chuá junto aos Distritos Operacionais da COPASA que, então, elaboram o cronograma de visitas e as atividades que serão desenvolvidas com os alunos. Diante dos grandes desafios que a sociedade tem enfrentado frente às questões ambientais, o Programa Chuá, inicialmente criado apenas para apoio aos alunos do 6º ano do Ensino Fundamental, propicia atualmente uma rica oportunidade de aprendizado para todos os públicos. Cientes da importância do papel social como agentes construtores do saneamento, durante as visitas e palestras os técnicos da empresa repassam noções sobre o tratamento de água e esgoto, consumo consciente, cuidados com o meio ambiente, processos de monitoramento em laboratório da qualidade da água tratada, cuidados com as áreas de preservação e outros temas afetos Da mesma forma, as equipes da empresa envolvidas no Chuá se mantêm disponíveis para a participação em eventos e atividades voltadas para a temática ambiental. Em três décadas de atividades educativas, o Programa Chuá levou cerca de 2,4 milhões de pessoas, entre alunos e profissionais de educação, às unidades da empresa em todo o Estado, promovendo a consciência ambiental.  Além disso, a COPASA disponibiliza em sua página na internet um vasto material para pesquisa escolar, garantindo livre acesso às informações que podem ser, inclusive, impressas.</t>
  </si>
  <si>
    <t>Todas</t>
  </si>
  <si>
    <t>Instituto Espinhaço</t>
  </si>
  <si>
    <t>Não</t>
  </si>
  <si>
    <t>Ribeirão Paciência</t>
  </si>
  <si>
    <t>EA0: Educação Ambiental</t>
  </si>
  <si>
    <t>Cobrança</t>
  </si>
  <si>
    <t>Contínuo</t>
  </si>
  <si>
    <t>Projeto Manuelzão</t>
  </si>
  <si>
    <t>UFMG</t>
  </si>
  <si>
    <t>https://manuelzao.ufmg.br/</t>
  </si>
  <si>
    <t>Lutar por melhorias nas condições ambientais para promover qualidade de vida, rompendo com a prática predominantemente assistencialista.</t>
  </si>
  <si>
    <t>Recomendação</t>
  </si>
  <si>
    <t>Motivo</t>
  </si>
  <si>
    <t>Sim</t>
  </si>
  <si>
    <t>Plantando Águas para o Rio São Francisco – Inovação em Restauração Florestal e Conservação do Solo para a Segurança Hídrica</t>
  </si>
  <si>
    <t>Município/ Sub-bacia</t>
  </si>
  <si>
    <t>Objetivo/ Descrição</t>
  </si>
  <si>
    <t>Orçamento
(milhões R$)</t>
  </si>
  <si>
    <t>Ano Início</t>
  </si>
  <si>
    <t>Ano Final</t>
  </si>
  <si>
    <t>Institui o programa municipal para captação e aproveitamento da água da chuva para fins não potáveis no município de Nova Lima</t>
  </si>
  <si>
    <t>&lt; Preencher</t>
  </si>
  <si>
    <t>Prefeitura Municipal de Nova Lima</t>
  </si>
  <si>
    <t>Prefeitura de Contagem, IEF e iniciativa privada</t>
  </si>
  <si>
    <t>https://www.portal.contagem.mg.gov.br/portal/noticias/0/3/68217/prefeitura-desenvolve-projeto-de-recuperacao-de-area-de-preservacao-em-condominios-da-regiao-sede/</t>
  </si>
  <si>
    <t>https://www.portal.contagem.mg.gov.br/portal/noticias/0/3/61535/projeto-rio-da-minha-vida-convida-comunidade-a-proteger-e-recuperar-recursos-hidricos/</t>
  </si>
  <si>
    <t>https://cbhvelhas.org.br/noticias/recuperacao-florestal-em-caete-e-sabara-e-articulada-pelo-cbh-rio-das-velhas-com-o-ministerio-publico/</t>
  </si>
  <si>
    <t>O projeto de recuperação florestal dos Ribeirões Caeté e Sabará vai realizar a recomposição florestal em várias sub-bacias contribuintes da UTE, através de plantios de mudas nativas, manutenção e combate a incêndios florestais nas áreas abordadas, monitoramento da qualidade das águas e construção de terraços, barraginhas e curvas de nível.</t>
  </si>
  <si>
    <t>O objetivo do projeto é revitalizar uma área verde pública no bairro Novo Progresso, localizado na região nordeste de Contagem, na microbacia Sarandi/Pampulha (Ribeirão Onça), bem como oferecer à população um espaço qualificado de convivência socioambiental.</t>
  </si>
  <si>
    <t>Proposta de criação de Unidade de Conservação na região da Pedra Rachada</t>
  </si>
  <si>
    <t>https://www.em.com.br/app/noticia/gerais/2022/12/05/interna_gerais,1429560/conjunto-pedra-rachada-em-sabara-pode-virar-unidade-de-conservacao.shtml</t>
  </si>
  <si>
    <t>AngloGold Ashanti</t>
  </si>
  <si>
    <t>A criação da unidade de conservação irá ressignificar todo o potencial que a região da Pedra Rachada já possui. Fomentará o turismo ecológico favorecendo também, a utilização das trilhas que já são bastante frequentadas por ciclistas e grupos de caminhadas, fazendo com que haja uma maior conscientização da população sobre a necessidade de preservação e conservação do local.</t>
  </si>
  <si>
    <t>O programa de revitalização da Lagoa Santo Antônio  vai passar por três etapas: diagnóstico – realizado pela UFMG –, conceitual e a etapa de execução das ações.</t>
  </si>
  <si>
    <t>Programa de revitalização da Lagoa Santo Antônio</t>
  </si>
  <si>
    <t>https://manuelzao.ufmg.br/pesquisadores-da-ufmg-realizam-estudo-inedito-na-lagoa-santo-antonio-em-pedro-leopoldo/</t>
  </si>
  <si>
    <t>https://cbhvelhas.org.br/evento/reuniao-ordinaria-virtual-do-scbh-ribeirao-da-mata-7/</t>
  </si>
  <si>
    <t>https://cbhvelhas.org.br/noticias-internas/cbh-rio-das-velhas-contrata-estudo-para-realizar-o-mapeamento-de-corredores-ecologicos-nas-ute-ribeirao-da-mata-e-carste/</t>
  </si>
  <si>
    <t>Corredores ecológicos nas Unidades Territoriais Estratégicas (UTE) Ribeirão da Mata e Carste</t>
  </si>
  <si>
    <t>O Programa Águas Integradas tem o objetivo de promover ações de recuperação hidroambiental na Unidade Territorial Estratégica (UTE) Rio Itabirito, promovendo a produção de água na bacia. As ações serão realizadas especificamente nas sub-bacias dos Ribeirões Carioca e Silva, bem como do Córrego do Bação, localizadas no Baixo Rio Itabirito. As intervenções incluem práticas de conservação de solo e água, como a construção de bacias de captação de enxurradas (barraginhas), de terraços e a adequação ambiental de trechos de estradas vicinais. No total, serão feitas 63 bacias de captação, 60 caixas de infiltração/dissipação, cinco lombadas associadas à bigode, 8.585 metros de adequações de estradas, 4.849 metros de terraços em nível, 2.366 metros de sulcos em contorno, cercamento de 844 metros de Áreas de Preservação Permanente (APP), plantio de 12.039 mudas para reflorestamento e enriquecimento, bem como o desenvolvimento de ações de mobilização, educação e capacitação ambiental.</t>
  </si>
  <si>
    <t>Programa Jovens Mineiros Sustentáveis</t>
  </si>
  <si>
    <t>O Programa Jovens Mineiros Sustentáveis é desenvolvido pela Semad, por meio da sua Diretoria de Educação Ambiental e Relações Institucionais – Deari, em parceria com prefeituras municipais, e consiste em um conjunto de atividades de educação ambiental e humanitária, que tem como estratégia geral capacitar educadores, por meio da disponibilização de curso de educação à distância – EaD de educação ambiental, além de formar alunos do 5º ano do ensino fundamental nas temáticas de consumo consciente de água e energia, cidadania, gestão sustentável de resíduos sólidos e educação humanitária, por meio do oferecimento de cadernos com atividades pedagógicas e da prestação de apoio técnico.</t>
  </si>
  <si>
    <t>Todos</t>
  </si>
  <si>
    <t>Governo Estadual</t>
  </si>
  <si>
    <t>SEMAD</t>
  </si>
  <si>
    <t>http://www.meioambiente.mg.gov.br/jovensmineiros</t>
  </si>
  <si>
    <t>O objetivo do "Contagem das Nascentes" é cadastrar, recuperar, proteger, monitorar e fiscalizar as Áreas de Preservação Permanente (APPs) dos mananciais.</t>
  </si>
  <si>
    <t>Programa Contagem das Nascentes</t>
  </si>
  <si>
    <t>https://leismunicipais.com.br/a1/mg/c/contagem/decreto/2022/77/766/decreto-n-766-2022-dispoe-sobre-a-estrutura-organizacional-da-secretaria-municipal-de-meio-ambiente-e-desenvolvimento-sustentavel-as-competencias-e-atribuicoes-de-suas-unidades-as-definicoes-e-normas-sobre-seu-quadro-de-pessoal-e-cargos</t>
  </si>
  <si>
    <t>Programa de Adoção de Áreas Verdes de Relevância Ambiental – “Cuidar do Verde”</t>
  </si>
  <si>
    <t>O Programa de Adoção de Áreas Verdes de Relevância Ambiental – “Cuidar do Verde” possibilita que a sociedade civil atue em parceria com a administração municipal para os cuidados com a cidade, garantindo a preservação de praças, ruas, avenidas e áreas verdes.</t>
  </si>
  <si>
    <t>https://www.portal.contagem.mg.gov.br/portal/noticias/0/3/67327/secretaria-de-meio-ambiente-e-moradores-revitalizam-praca-no-novo-eldorado</t>
  </si>
  <si>
    <t>Mesmo Programa do NE_407</t>
  </si>
  <si>
    <t>Córrego do Elias</t>
  </si>
  <si>
    <t xml:space="preserve">Recuperação do Córrego do Elias, também conhecido como Córrego Farofas. A iniciativa resultou na construção de 168 bacias de captação de água de chuva e 2,9 quilômetros de terraços, em sete propriedades.O projeto envolveu uma parceria entre a empresa de extensão rural, prefeitura, comunidades rurais e urbanas, sociedade civil organizada e instituições como o Ministério do Meio Ambiente (MMA), por meio da Agência Nacional de Águas (ANA), e do Projeto de Recuperação e Preservação de Sub-bacias Hidrográficas Formadoras dos Afluentes Mineiros do Rio São Francisco. O córrego é afluente do Rio Paraopeba, que por sua vez é afluente do Velho Chico. </t>
  </si>
  <si>
    <t>Programa de Manejo Ambiental da sub-bacia hidrográfica do Córrego do Elias/Farofas</t>
  </si>
  <si>
    <t>Não está relacionado com segurança hídrica</t>
  </si>
  <si>
    <t xml:space="preserve">O Programa de Redução de Riscos de Inundações e Melhorias Urbanas na Bacia do Ribeirão Isidoro prevê a implantação de soluções de macrodrenagem no sistema da Bacia Hidrográfica do Ribeirão Isidoro para fins de mitigação dos eventos de alagamentos e inundações e o desenvolvimento de projetos e obras para eliminar e/ou mitigar situações de impacto ambiental, de precariedade e risco geológico e urbanização em assentamentos de interesse social na região da Izidora. </t>
  </si>
  <si>
    <t>Projeto piloto de avaliação e emissão da certidão de APP pela Semad e desenvimento de ações de mobilização e recuperação agroflorestal.</t>
  </si>
  <si>
    <t>Com o intuito de fomentar e orientar a discussão sobre Unidades de Conservação (UCs), o Comitê da Bacia Hidrográfica do Rio das Velhas (CBH Rio das Velhas) e o Instituto Estadual de Florestas (IEF) realizam o curso “Capacitação para Gestores das Unidades de Conservação Municipais”.</t>
  </si>
  <si>
    <t>IEF e CBH Rio das Velhas</t>
  </si>
  <si>
    <t>Ribeirão Jequitibá</t>
  </si>
  <si>
    <t>Estado de Minas</t>
  </si>
  <si>
    <t>Programa Vigilantes da Natureza</t>
  </si>
  <si>
    <t>O programa tem o objetivo de desenvolver a compreensão e a conscientização das crianças sobre a importância da preservação ambiental e de atitudes sustentáveis. Voltado para o público infantil, o Vigilantes da Natureza se desenvolve em ambiente escolar da rede pública, com pleno apoio da Prefeitura de Pará de Minas. Durante aulas teóricas e práticas, crianças e adolescentes reforçam a consciência ambiental, tornando-se multiplicadoras de boas práticas.</t>
  </si>
  <si>
    <t>AMA Pangeia</t>
  </si>
  <si>
    <t>https://www.amapangeia.org.br/noticias/ver/482/programa-vigilantes-da-natureza-esta-de-volta-as-escolas-de-para-de-minas</t>
  </si>
  <si>
    <t>file:///C:/Users/anahe/Downloads/Relato%CC%81rio%20Ac%CC%A7o%CC%83es%20e%20Projetos%20-%20AGO2021%20-%20Issuu.pdf</t>
  </si>
  <si>
    <t>O objetivo do projeto é aumentar a disponibilidade e a qualidade das águas da sub-bacia hidrográfica e, indiretamente, da própria bacia do Rio São Francisco.</t>
  </si>
  <si>
    <t>Programa Irriga Minas</t>
  </si>
  <si>
    <t>O convênio visa a aplicação de tecnologias de irrigação por gotejamento em áreas de 500 m² para agricultores familiares. São priorizados os agricultores familiares que participam em programas de compras institucionais com o Programa Nacional da Alimentação Escolar (PNAE) e o Programa de Aquisição de Alimentos (PAA), além de outros  projetos.</t>
  </si>
  <si>
    <t>Produção Sustentável</t>
  </si>
  <si>
    <t>Emater-MG, SEAPA, SEDESE e MAPA</t>
  </si>
  <si>
    <t>Agência Minas</t>
  </si>
  <si>
    <t>https://www.agenciaminas.mg.gov.br/noticia/programa-irriga-minas-beneficia-mais-de-700-agricultores-familiares-em-2021</t>
  </si>
  <si>
    <t>Programa Certifica Minas</t>
  </si>
  <si>
    <t>Projetos de Zoneamento Ambiental Produtivo (ZAP)</t>
  </si>
  <si>
    <t>http://www.agricultura.mg.gov.br/certificaminas/website/index.php/assist-tecnica/assist-tecnica</t>
  </si>
  <si>
    <t>Aliança Ambiental Estratégica</t>
  </si>
  <si>
    <t>A Aliança tem como objetivo principal auxiliar empresas que desejam contribuir voluntariamente com o desenvolvimento sustentável em Minas Gerais, através da implementação de projetos socioambientais. Projetos socioambientais são instrumentos essenciais no processo do desenvolvimento sustentável, mediante estratégias e ações que visam atingir um nível adequado de sustentabilidade, abrangendo a esfera ambiental e social. Desde o início do movimento ESG - uma filosofia empresarial que exalta investimentos na área ambiental, social e de governança coorporativa – as empresas são cada vez mais cobradas a assumirem compromissos pautados na sustentabilidade.</t>
  </si>
  <si>
    <t>SEMAD e IEL/FIEMG</t>
  </si>
  <si>
    <t>FIEMG</t>
  </si>
  <si>
    <t>https://www7.fiemg.com.br/fiemg/produto/alianca-ambiental-estrategica</t>
  </si>
  <si>
    <t>NE_413</t>
  </si>
  <si>
    <t>Programa FAPI - Fiscalização Ambiental Preventiva na Indústria</t>
  </si>
  <si>
    <t>O FAPI tem a finalidade de informar, instruir e sensibilizar os empreendedores a respeito das melhores práticas ambientais, incentivando-os a obter a regularização ambiental de seus empreendimentos.</t>
  </si>
  <si>
    <t>SEMAD, PMMG e FIEMG</t>
  </si>
  <si>
    <t>https://www7.fiemg.com.br/fiemg/produto/fiscalizacao-ambiental-preventiva-na-industria-fapi-</t>
  </si>
  <si>
    <t>NE_414</t>
  </si>
  <si>
    <t>Palestras e assessoria técnica para empresas interessadas no uso adequado da água na indústria. A equipe da FIEMG orienta e capacita  empresários considerando as particularidades de cada região e bacia, com o princípio e diretriz de incentivo à regularização ambiental. Oferecemos através de palestras e assessoria técnica, informações sobre o uso adequado, as principais tendências e mudanças regionais e nacionais.</t>
  </si>
  <si>
    <t>Rede Mineira de Recursos Hídricos da Indústria </t>
  </si>
  <si>
    <t>https://www7.fiemg.com.br/fiemg/produto/gestao-de-recursos-hidricos</t>
  </si>
  <si>
    <t>Programa Integrado em Sustentabilidade Corporativa</t>
  </si>
  <si>
    <t>NE_415</t>
  </si>
  <si>
    <t>Programa voltado para empresas que ainda não possuem uma gestão voltada para a sustentabilidade e desejam atrelar a sustentabilidade à sua estratégia. O programa oferece diversas soluções para apioar as empresas na construção de uma gestão mais sustentável como Workshop ESG; Mentoria ESG, Consultoria, etc</t>
  </si>
  <si>
    <t>https://www7.fiemg.com.br/produto/esg</t>
  </si>
  <si>
    <t>NE_416</t>
  </si>
  <si>
    <t>Emater-MG, SEAPA, IMA, EPAMIG</t>
  </si>
  <si>
    <t>Criado com a finalidade de assegurar a qualidade dos produtos agropecuários e agroindustriais produzidos no Estado e a sustentabilidade de seus sistemas de produção, proporcionando a esses produtos uma maior competitividade e favorecendo sua inserção nos mercados nacional e internacional.</t>
  </si>
  <si>
    <t>Projetos</t>
  </si>
  <si>
    <t>O Zoneamento Ambiental e Produtivo (ZAP) é uma metodologia do Governo do Estado de Minas Gerais que permite realizar análises integradas de sub-bacias hidrográficas, utilizando tecnologia da informação. O objetivo principal do ZAP é subsidiar a formulação, implantação e acompanhamento de planos, programas, políticas, projetos e ações que busquem o aprimoramento do planejamento e da gestão ambiental e territorial na bacia hidrográfica alvo do estudo. Ferramenta é utilizada para uso racional dos recursos hídricos, proteção do meio ambiente, recuperação de pastagens e áreas degradadas.</t>
  </si>
  <si>
    <t>http://www.feam.br/banco-de-noticias/2111-estado-aprova-zoneamento-ambiental-produtivo-de-sub-bacia-no-vale-do-jequitinhonha</t>
  </si>
  <si>
    <t>Emater-MG, SEAPA, FEAM, SEMAD</t>
  </si>
  <si>
    <t>Os objetivos do Programa de Conservação Ambiental e Produção de Água buscam maximizar o potencial de produção de água de uma determinada bacia hidrográfica a partir da ótica de delimitação em uma escala de microbacia</t>
  </si>
  <si>
    <t>CM, DM</t>
  </si>
  <si>
    <t>NE_417</t>
  </si>
  <si>
    <t>Plano de Educação Ambiental da Bacia Hidrográfica do Rio Pará</t>
  </si>
  <si>
    <t>NE_418</t>
  </si>
  <si>
    <t>Realizar coletas e monitoramento da ocorrência e distribuição da fauna de peixes do rio das Velhas e de seus principais tributários; implantar sistema de monitoramento ambiental participativo (MAP) que permita o acompanhamento das mudanças das qualidades da água do rio e avaliação das possíveis causas de mortandade dos peixes na bacia do Rio das Velhas.</t>
  </si>
  <si>
    <t>NE_419</t>
  </si>
  <si>
    <t>Ambiente em Foco</t>
  </si>
  <si>
    <t>O programa consiste na realização de palestras ao vivo e on-line, mediadas por uma plataforma virtual que ocorrem quinzenalmente, às terças-feiras. Os temas do Ambiente em Foco Virtual são pautados em consonância aos Objetivos do Desenvolvimento Sustentável (ODS), da Agenda 2030 da ONU, sendo abordado nas palestras temas como Biodiversidade, Mudanças climáticas, Meio ambiente e Saúde, Ecologia Urbana, Arborização urbana, Manutenção e plantio de árvores, Agroecologia, Consumo, Sustentabilidade, Ecossistema, Crise Hídrica, Ar, Água e Vegetação.</t>
  </si>
  <si>
    <t>https://prefeitura.pbh.gov.br/noticias/ambiente-em-foco-virtual-retoma-com-debate-sobre-gestao-de-riscos-e-desastres</t>
  </si>
  <si>
    <t>PROJETO EXECUTIVO PARA RECUPERAÇÃO DA MICROBACIA DO CÓRREGO SOBERBO – UTE RIO CIPÓ</t>
  </si>
  <si>
    <t>PROJETOS EXECUTIVOS DE CONSERVAÇÃO DO SOLO E ÁGUA E RECUPERAÇÃO DE EROSÕES NA BACIA DO RIO MARACUJÁ, EM OURO PRETO – MG</t>
  </si>
  <si>
    <t>ELABORAÇÃO DE DIAGNÓSTICO E PROJETOS BÁSICO E EXECUTIVO PARA CONSERVAÇÃO E RECUPERAÇÃO AMBIENTAL DE PROPRIEDADES RURAIS NA BACIA HIDROGRÁFICA DO RIBEIRÃO RIBEIRO BONITO, NO MUNICÍPIO DE CAETÉ – MG</t>
  </si>
  <si>
    <t>PROGRAMA ÁGUAS INTEGRADAS: PROJETO DE CONTROLE E RECUPERAÇÃO DE EROSÃO</t>
  </si>
  <si>
    <t>PROJETO DE PRODUÇÃO DE ÁGUA NAS UTE’S JABÓ-BALDIM E RIO CIPÓ</t>
  </si>
  <si>
    <t>Programa Somos Todos Água</t>
  </si>
  <si>
    <t>Tem o objetivo de ampliar a segurança hídrica no Estado, a partir da promoção de ações integradas e permanentes, com as seguintes finalidades: i) conservação e recuperação da cobertura vegetal e da biodiversidade; ii) manutenção da quantidade e qualidade da água, controle da poluição, uso racional dos bem e serviços ecossistêmicos; iii) garantia de sua provisão, principalmente daqueles associados à água. O Programa Somos Todos Água adota áreas prioritárias, que são regiões estratégicas para a execução de ações de conservação, recuperação e revitalização dos ecossistemas, como premissa para a convergência de ações dos órgãos de Estado, otimização dos investimentos financeiros e da tomada de decisão.</t>
  </si>
  <si>
    <t>SEMAD, IGAM</t>
  </si>
  <si>
    <t>https://portalinfohidro.igam.mg.gov.br/sem-categoria/336-para-saber-mais-1-somos-todos-aguas</t>
  </si>
  <si>
    <t>NE_421</t>
  </si>
  <si>
    <t>NE_424</t>
  </si>
  <si>
    <t>NE_425</t>
  </si>
  <si>
    <t>A iniciativa consiste no desenvolvimento e execução de ações com o objetivo de maximizar o potencial de produção de água de sub-bacias hidrográficas, a partir do planejamento e execução de Soluções Baseadas na Natureza (SBN). O objetivo é maximizar os resultados e potencializar a produção de água na bacia, pensando sempre na ótica das micro-bacias. Sair de projetos dispersos (projetos hidroambientais) para um Programa, num formato mais robusto, contínuo e completo.</t>
  </si>
  <si>
    <t>https://cbhvelhas.org.br/novidades/lancado-programa-de-conservacao-e-producao-de-agua-na-bacia-do-rio-das-velhas/</t>
  </si>
  <si>
    <t>NE_426</t>
  </si>
  <si>
    <t>O programa estabelece o compromisso por uma atuação sistêmica e coordenada de vários atores com vistas a alcançar a disponibilidade de água em quantidade e qualidade, visando garantir os múltiplos usos da água e a segurança hídrica da bacia do Rio das Velhas, especialmente da Região Metropolitana de Belo Horizonte (RMBH).</t>
  </si>
  <si>
    <t>Programa Revitaliza Rio das Velhas</t>
  </si>
  <si>
    <t>https://cbhvelhas.org.br/programarevitaliza/o-programa/</t>
  </si>
  <si>
    <t>Carta de Inundações de Belo Horizonte – Identificação de Áreas Potencialmente Suscetíveis</t>
  </si>
  <si>
    <t>Projeto de Biomonitoramento na Bacia Hidrográfica do Rio das Velhas</t>
  </si>
  <si>
    <t>NE_427</t>
  </si>
  <si>
    <t>Rio das Velhas, eu faço parte! Saneamento Já!</t>
  </si>
  <si>
    <t>Campanha de comunicação e  mobilização social ‘Rio das Velhas, Eu Faço  Parte: Saneamento Já’. A iniciativa tem como  objetivo jogar luz sobre as deficiências de  saneamento na Bacia Hidrográfica, mobilizar a  sociedade e inspirar a pactuação entre os  diversos setores sobre a meta de sanear 100%  do território.</t>
  </si>
  <si>
    <t>https://cbhvelhas.org.br/velhasfacoparte/</t>
  </si>
  <si>
    <t>https://ambientacao.meioambiente.mg.gov.br/index.php/o-programa/o-que-e</t>
  </si>
  <si>
    <t>Programa de Educação Ambiental Rio das Velhas</t>
  </si>
  <si>
    <t>Como forma de alicerçar a iniciativa, será desenvolvido um diagnóstico a partir do reconhecimento dos projetos, ações e atores, do levantamento das melhores práticas implementadas e da identificação das principais demandas na Bacia do Rio das Velhas.</t>
  </si>
  <si>
    <t>https://cbhvelhas.org.br/novidades/cbh-rio-das-velhas-inicia-programa-de-educacao-ambiental-com-diagnostico-das-acoes-na-bacia/</t>
  </si>
  <si>
    <t>NE_428</t>
  </si>
  <si>
    <t>NE_429</t>
  </si>
  <si>
    <t>NE_430</t>
  </si>
  <si>
    <t>NE_431</t>
  </si>
  <si>
    <t>NE_432</t>
  </si>
  <si>
    <t>Projeto Nascentes Vivas</t>
  </si>
  <si>
    <t>Rio do Peixe</t>
  </si>
  <si>
    <t>Agência Peixe Vivo</t>
  </si>
  <si>
    <t>AÇÕES ESTRUTURAIS E ESTRUTURANTES EM NASCENTES URBANAS NA BACIA DO RIO DO PEIXE, MUNICÍPIO DE NOVA LIMA – UTE ÁGUAS DA MOEDA. Cadastrar nascentes, implantar ações estruturantes nas mesmas e executar ações de Educação Ambiental no território Balneário Água Limpa, no município de Nova Lima.</t>
  </si>
  <si>
    <t>https://cdn.agenciapeixevivo.org.br/media/2022/09/ANEXO_I_TDR-UTE-AGUAS-DA-MOEDA.pdf</t>
  </si>
  <si>
    <t>Estudo para criação de Unidade de Conservação na Região da Pedra Rachada</t>
  </si>
  <si>
    <t>O CBH Rio das Velhas contratou um estudo para a criação da Unidade de Conservação (UC) na região da Pedra Rachada, localizada em Sabará, região do Alto Rio das Velhas. Trata de proposições de ações para a conservação da área, incluindo a definição de um território para constituir uma UC e sua categoria de manejo. O estudo contratado pelo CBH Rio das Velhas dará suporte para que o poder executivo crie de fato a unidade.</t>
  </si>
  <si>
    <t xml:space="preserve">Projeto </t>
  </si>
  <si>
    <t>Ribeirão Ribeiro Bonito</t>
  </si>
  <si>
    <t>Elaborar levantamento cadastral, projetos básicos e executivos para controle, adequação e recuperação ambiental e sanitária na microbacia do ribeirão Ribeiro Bonito, com base em estudos de diagnóstico e concepção</t>
  </si>
  <si>
    <t>https://cdn.agenciapeixevivo.org.br/media/2022/12/ANEXO_I_TDR_Elaboracao-Projetos_Rib-Bonito.pdf</t>
  </si>
  <si>
    <t>Estudo para criação de Unidade de Conservação na região de Lagoa Dourada, na Serra do Cipó</t>
  </si>
  <si>
    <t>A área proposta para a criação da unidade de conservação Lagoa Dourada está inserida no bioma Cerrado, com ocorrência de afloramentos rochosos, formações campestres e savânicas, em alto grau de preservação. Abriga importantes nascentes e cursos de água, entre os quais as nascentes do Rio Jaboticatubas, apresentando grande importância para a manutenção dos processos ecológicos, bem como para o abastecimento público.</t>
  </si>
  <si>
    <t>Jaboticatubas, Taquaraçu de Minas e Nova União</t>
  </si>
  <si>
    <t>Rio Jaboticatubas</t>
  </si>
  <si>
    <t>https://www.agenciaminas.mg.gov.br/noticia/estado-faz-estudo-para-criar-nova-unidade-de-conservacao-na-serra-do-cipo</t>
  </si>
  <si>
    <t>Promover ações de recuperação hidroambiental nas UTE’s Jabó-Baldim e Rio Cipó, favorecendo a produção de água nas bacias do córrego Curral Queimado (ou Cana do Reino), do córrego dos Cocos, do córrego Curralinho e do córrego Grande</t>
  </si>
  <si>
    <t>Recuperação da bacia do Rio Maracujá</t>
  </si>
  <si>
    <t>Rio Maracujá</t>
  </si>
  <si>
    <t>https://cbhvelhas.org.br/novidades/cbh-rio-das-velhas-lanca-programa-de-recuperacao-da-bacia-do-rio-maracuja/</t>
  </si>
  <si>
    <t>Programa de Conservação e Produção de Água na Bacia do Rio das Velhas</t>
  </si>
  <si>
    <t>Elaborar estudos para mapeamento de áreas de concentividade ecológica no Sistema de Áreas Protegidas (SAP) Vetor Norte da RMBH, em busca de promover melhorias em relação a quantidade e qualidade das águas.</t>
  </si>
  <si>
    <t>Revitalização de área verde e fundo de vale em área do bairro Novo Progresso</t>
  </si>
  <si>
    <t>Realizar diagnóstico das condições hidrológicas e ambientais e elaborar Projeto Executivo para Recuperação Ambiental da Microbacia do Córrego Soberbo – UTE Rio Cipó</t>
  </si>
  <si>
    <t>Córrego Soberbo</t>
  </si>
  <si>
    <t>https://cdn.agenciapeixevivo.org.br/media/2022/07/ANEXO_I_TDR-Projeto-de-Recuperacao-do-Corrego-Soberbo_final.pdf</t>
  </si>
  <si>
    <t>RM e CM</t>
  </si>
  <si>
    <t>Ribeirões Carioca e Silva, do Córrego do Bação e do Baixo Rio Itabirito</t>
  </si>
  <si>
    <t>EXECUÇÃO DE PROJETO HIDROAMBIENTAL PARA CERCAMENTO E RECUPERAÇÃO DE NASCENTES E ÁREAS DE PRESERVAÇÃO PERMANENTE NA BACIA DO RIO PRETO, MUNICÍPIO DE NOVA UNIÃO</t>
  </si>
  <si>
    <t>EXECUÇÃO DE PROJETO HIDROAMBIENTAL PARA RECUPERAÇÃO DE ESTRADAS VICINAIS NA UTE RIO TAQUARAÇU</t>
  </si>
  <si>
    <t>RM, CM</t>
  </si>
  <si>
    <t>Realizar ações de conservação e recuperação hidroambiental na UTE Taquaraçu, promovendo a produção e proteção das águas na bacia do Rio Preto por meio da proposição de intervenções para as APPs identificadas como prioritárias.</t>
  </si>
  <si>
    <t>Rio Preto</t>
  </si>
  <si>
    <t>https://cdn.agenciapeixevivo.org.br/media/2021/11/ANEXO_I_TDR-UTE_TAQUARACU_Nova-Uniao_LOTE-01.pdf</t>
  </si>
  <si>
    <t>Promover ações de recuperação hidroambiental na UTE Taquaraçu através da produção de água nas Sub-bacias do Ribeirão Ribeiro Bonito, Córrego Engenho Velho e na bacia do Rio Taquaraçu por meio da proposição de intervenções para as áreas identificadas como prioritárias.</t>
  </si>
  <si>
    <t>Ribeirão Ribeiro Bonito, Córrego Engenho Velho e Rio Taquaraçu</t>
  </si>
  <si>
    <t>https://cdn.agenciapeixevivo.org.br/media/2021/11/ANEXO_I_TDR-UTE_TAQUARACU_CAETE-TAQUARACU_TDR-VI-LOTE-02.pdf</t>
  </si>
  <si>
    <t>Programa de Recuperação e Preservação de Sub-bacias Hidrográficas no município de Carmo do Cajuru</t>
  </si>
  <si>
    <t>Programa municipal para captação e aproveitamento da água da chuva para fins não potáveis</t>
  </si>
  <si>
    <t>Programa de Regularização Ambiental - PRA</t>
  </si>
  <si>
    <t>O PRA compreende, de acordo com o Decreto Federal 7.830/2012, o conjunto de ações ou iniciativas, a serem desenvolvidas por proprietários e possuidores rurais, que vão no sentido o de adequar e promover a regularização ambiental. Para adesão ao PRA e consequentemente realizar a regularização do imóvel se faz necessária a inscrição do imóvel rural no CAR. O Governo de Minas Gerais publicou o Decreto 48.127/2021, regulamentando o PRA no Estado. O programa tem por objetivo estimular a recuperação de Áreas de Preservação Permanente (APP), de Reserva Legal (RL) e de Uso Restrito (AUR), em propriedades, que como já dito, tiveram a vegetação nativa no estado desmatada, antes de 22 de julho de 2008, e ainda, criar bases para uma economia voltada para a restauração de áreas verdes.</t>
  </si>
  <si>
    <t>IEF</t>
  </si>
  <si>
    <t>http://ief.mg.gov.br/regularizacao-ambiental-de-imoveis-rurais/-programa-de-regularizacao-ambiental-pra</t>
  </si>
  <si>
    <t>Programa Produtor de Água</t>
  </si>
  <si>
    <t>Projeto de Conservação de Água e Solo em Carmo do Cajuru</t>
  </si>
  <si>
    <t>Programa Integração de Saberes - Programa Estadual de Capacitação em Recursos Hídricos de Minas Gerais</t>
  </si>
  <si>
    <t xml:space="preserve">Fortalecer o Sistema Estadual de Gerenciamento de Recursos Hídricos (SEGRH), por meio da execução de ações contínuas de desenvolvimento do Programa Estadual de Capacitação em Recursos Hídricos de Minas Gerais – Integração de Saberes, estabelecendo parcerias e acordos de cooperação entre os atores envolvidos na gestão de recursos hídricos. </t>
  </si>
  <si>
    <t>SEMAD, FEAM, IEF e IGAM</t>
  </si>
  <si>
    <t>http://trilhasdosaber.meioambiente.mg.gov.br/</t>
  </si>
  <si>
    <t>https://portalinfohidro.igam.mg.gov.br/sem-categoria/337-programa-estadual-de-capacitacao-em-recursos-hidricos</t>
  </si>
  <si>
    <t>O Programa Produtor de Água é efetivado por meio da execução de projetos locais de PSA, distribuídos por todo o território nacional. Estes projetos são conduzidos por instituições que, em parceria com a ANA, viabilizam recursos técnicos e financeiros para a revitalização ambiental de bacias hidrográficas de importância estratégica para a região em que estão inseridas. Os projetos do Programa Produtor de Água nascem, geralmente, por meio de iniciativas de prefeituras municipais, comitês de bacia ou empresas de saneamento interessadas em manter ou aumentar sua disponibilidade hídrica.</t>
  </si>
  <si>
    <t>https://www.gov.br/ana/pt-br/acesso-a-informacao/acoes-e-programas/programa-produtor-de-agua</t>
  </si>
  <si>
    <t>Elaboração do Plano de manejo do Parque Estadual Serra do Sobrado</t>
  </si>
  <si>
    <t>Ribeirão da Mata</t>
  </si>
  <si>
    <t>Corredores Ecológicos entre a APE do Rio Manso e o Parque Estadual da Serra do Rola Moça - Serra dos Três Irmãos e Itatiaiuçu</t>
  </si>
  <si>
    <t>Projeto de corredores ecológicos interliga duas das maiores e mais importantes áreas naturais da Região Metropolitana de Belo Horizonte. O projeto visa a implantação de mosaico de unidades de conservação (UCs) e malha de corredores ecológicos interligando duas das maiores e mais importantes áreas naturais da Região Metropolitana de Belo Horizonte: a Área de Proteção Especial (APE) do Rio Manso, que protege a segunda maior fonte de suprimento de água da RMBH, e o Parque Estadual da Serra do Rola Moça</t>
  </si>
  <si>
    <t>Implementar projeto piloto de soluções baseadas na natureza (SBN) para proteção de recursos hídricos a ser replicado para a bacia do Rio das Velhas como um dos mecanismos de incentivo à conservação dos recursos hídricos da região, habilitando proprietários rurais da bacia do ribeirão Carioca a receber pagamento por serviços ambientais (PSA). Eles serão mobilizados e selecionados de acordo com as áreas prioritárias para conservação de recursos hídricos. Na sequência, serão elaborados e implantados projetos individuais, contendo as intervenções necessárias para restauração e conservação. Além disso, serão assegurados recursos para a intervenção por quatro anos.</t>
  </si>
  <si>
    <t>Projeto Izidora - Recuperação de áreas degradadas da microbacia do Isidoro–sub-bacia do rio das Velhas–Bacia Hidrográfica do rio São Francisco</t>
  </si>
  <si>
    <t>RMPC - Meio Ambiente Sustentável</t>
  </si>
  <si>
    <t>Previsto</t>
  </si>
  <si>
    <t>http://www.feam.br/component/content/article/901-bacia-do-rio-paraopeba</t>
  </si>
  <si>
    <t>Prefeitura Municipal de Contagem</t>
  </si>
  <si>
    <t>CBH Rio das Velhas, COPASA, Prefeituras Municipais, FIEMG, SEMAD e IGAM</t>
  </si>
  <si>
    <t>Projetos Recicla Mais Igarapé e Igarapé Resíduos</t>
  </si>
  <si>
    <t> Em fase adiantada de implantação, pela Secretaria Municipal de Meio Ambiente (Sema), ambos projetos, interligados entre si, visam aperfeiçoar a gestão de resíduos sólidos urbanos no município.</t>
  </si>
  <si>
    <t>Prefeitura Municipal de Igarapé</t>
  </si>
  <si>
    <t>https://www.igarape.mg.gov.br/principal</t>
  </si>
  <si>
    <t>Câmara Municipal de Carmo do Cajuru</t>
  </si>
  <si>
    <t>SI</t>
  </si>
  <si>
    <t>Prefeitura Municipal de Baldim</t>
  </si>
  <si>
    <t xml:space="preserve">O trabalho desenvolvido no município tem como objetivo a revitalização da bacia do ribeirão Jequitibá, que deságua no rio das Velhas: um dos mais importantes afluentes do rio São Francisco. A iniciativa é desenvolvida em parceria da Emater–MG com prefeitura, Câmara Municipal, Ruralminas, Instituto Estadual de Florestas, Grupo de Pesquisa em Recursos Hídricos (GPRH) da Universidade Federal de Viçosa e Subcomitê da Bacia Hidrográfica do Ribeirão Jequitibá. </t>
  </si>
  <si>
    <t>NE_435</t>
  </si>
  <si>
    <t>Projeto Hidroambiental de Difusão de Sistemas Agroecológicos em propriedades rurais da região do Ribeirão Jequitibá</t>
  </si>
  <si>
    <t>Capim Branco, Funilândia, Jequitibá, Prudente de Morais e Sete Lagoas</t>
  </si>
  <si>
    <t>O projeto contempla em seu plano de ação o cadastro e a capacitação de produtores rurais, a construção de 15 bacias de captação de água pluviais, a construção de estufa para produção de mudas e hortaliças não convencionais, a instalação de uma unidade demonstrativa de irrigação (demonstrando cinco sistemas de irrigação), as visitas técnicas/pedagógicas nas áreas da fazenda agroecológica da Embrapa de Sete Lagoas e na Epamig de Prudente de Morais, o plantio de mudas em áreas de proteção da sub-bacia do Córrego do Marinheiro, a adequação de áreas na Epamig e a manutenção da Trilha Ecológica, Banco de Hortaliças e Banco de Adubos.</t>
  </si>
  <si>
    <t>https://cbhvelhas.org.br/noticias/projeto-fortalece-agroecologia-e-preservacao-ambiental-na-sub-bacia-do-ribeirao-jequitiba/</t>
  </si>
  <si>
    <t>Atividade</t>
  </si>
  <si>
    <t>Realizada</t>
  </si>
  <si>
    <t>https://www.jequitiba.mg.gov.br/site/simulado-de-evacuacao-da-area-de-risco-de-inundacao/</t>
  </si>
  <si>
    <t>Simulado de Evacuação da Área de Risco de Inundação</t>
  </si>
  <si>
    <t>Não se configura como um projeto ou programa.</t>
  </si>
  <si>
    <t>NE_436</t>
  </si>
  <si>
    <t>Programa Pontos Limpos</t>
  </si>
  <si>
    <t xml:space="preserve">O objetivo desse serviço oferecido pela Prefeitura é eliminar focos de descarte irregular de resíduos na cidade, evitando o aparecimento de insetos e roedores e as consequentes doenças, além de melhorar o aspecto do local, proporcionando melhor qualidade de vida para as pessoas. Antes da instalação de uma placa indicativa de Ponto Limpo, são realizadas intervenções educativas e de recuperação da área degradada, como limpeza e pintura de muros e de meios-fios. </t>
  </si>
  <si>
    <t>Prefeitura Municipal de Belo Horizonte</t>
  </si>
  <si>
    <t>https://prefeitura.pbh.gov.br/slu/ponto-limpo#:~:text=O%20objetivo%20desse%20servi%C3%A7o%20oferecido,de%20vida%20para%20as%20pessoas.</t>
  </si>
  <si>
    <t>NE_437</t>
  </si>
  <si>
    <t>https://www.ecoescolabh.com/</t>
  </si>
  <si>
    <t>NE_438</t>
  </si>
  <si>
    <t> Programa Estrutural em Área de Risco (PEAR) </t>
  </si>
  <si>
    <t>NE_439</t>
  </si>
  <si>
    <t>Evitar acidentes graves e preservar vidas, assegurando proteção para as famílias que residem em áreas de risco geológico e inundação.  O trabalho é executado por de meio de vistorias, obras de manutenção, intervenções com mão de obra do morador e atividades de prevenção ao risco geológico.</t>
  </si>
  <si>
    <t>https://prefeitura.pbh.gov.br/urbel/pear-areas-de-risco</t>
  </si>
  <si>
    <t>Faz parte do Programa do item NE_439</t>
  </si>
  <si>
    <t>Projeto Defesa Civil na Escola</t>
  </si>
  <si>
    <t>O objetivo do projeto é fomentar uma cultura de proatividade da comunidade escolar, fundada em medidas de autoproteção e proteção comunitária, para o permanente enfrentamento das ameaças e vulnerabilidades, considerando a realidade local e o contexto de risco em que cada escola está inserida, preparando estudantes e educadores para serem multiplicadores de boas práticas, rumo à consolidação de uma cidade cada vez mais resiliente.</t>
  </si>
  <si>
    <t>https://www.ecoescolabh.com/_files/ugd/c59914_da43e2fde6d5439da4189305133922f2.pdf</t>
  </si>
  <si>
    <t>NE_440</t>
  </si>
  <si>
    <t>Programa de Recuperação e Desenvolvimento Ambiental da Bacia da Pampulha (PROPAM)</t>
  </si>
  <si>
    <t>Belo Horizonte e Contagem</t>
  </si>
  <si>
    <t>Propõe a recuperação e o desenvolvimento ambiental da Bacia da Pampulha através da preservação de suas nascentes, despoluição de suas águas, melhoria das condições sanitárias e tratamento das áreas urbanas degradadas e sob ameaças de erosões e de inundações. As ações propostas implicam em impactos positivos diretos na existência da Lagoa da Pampulha, na melhoria de qualidade das águas do Ribeirão do Onça.</t>
  </si>
  <si>
    <t>Bacia da Pampulha</t>
  </si>
  <si>
    <t>NE_441</t>
  </si>
  <si>
    <t>http://aguasdapampulha.org/cea-propam</t>
  </si>
  <si>
    <t>Programa Pampulha + Limpa: Lagoa sem Esgoto</t>
  </si>
  <si>
    <t>Prefeitura Municipal de Belo Horizonte, Prefeitura Municipal de Contagem e COPASA</t>
  </si>
  <si>
    <t xml:space="preserve">Prevê um plano com mais de 800 obras e outras ações para acabar com os lançamentos de esgoto na Lagoa da Pampulha. As intervenções contemplam obras para viabilizar a infraestrutura, conexões das residências ao sistema de esgotamento, conscientização da população e monitoramento da qualidade das águas da lagoa e seus afluentes. </t>
  </si>
  <si>
    <t>https://prefeitura.pbh.gov.br/noticias/pampulha-limpa-pbh-lanca-plano-para-acabar-com-lancamento-de-esgoto-na-lagoa</t>
  </si>
  <si>
    <t>Programa Estação Ecológica – PROECO</t>
  </si>
  <si>
    <t>NE_442</t>
  </si>
  <si>
    <t>O Proeco consiste em um programa que envolve diversos projetos comprometidos com a conservação da biodiversidade, com a educação ambiental crítica e com o diálogo com a sociedade. Possui diversas ações de caráter educativo, de democratização e popularização do conhecimento científico, eventos, oficinas, formações e ações sociais, tanto no âmbito da Estação Ecológica, como para além dos muros da UFMG.</t>
  </si>
  <si>
    <t>https://www.ufmg.br/estacaoecologica/extensao/proeco/</t>
  </si>
  <si>
    <t>NE_443</t>
  </si>
  <si>
    <t>Projeto Parque Taiobeiras</t>
  </si>
  <si>
    <t>Implementação de parque urbano no terreno da Central de Tratamento de Resíduos Sólidos da BR-040, com operação encerrada em 2018.</t>
  </si>
  <si>
    <t>NE_444</t>
  </si>
  <si>
    <t>Ribeirão do Onça</t>
  </si>
  <si>
    <t>https://prefeitura.pbh.gov.br/politica-urbana/planejamento-urbano/projetos-urbanos/parque-do-onca</t>
  </si>
  <si>
    <t>O projeto visa a recuperação e conservação das margens do Ribeirão do Onça e Gorduras, o tratamento das áreas de risco de inundação e a criação de novos espaços públicos para os cidadãos de Belo Horizonte. Com extensão de 5,5 quilômetros, o parque será um dos maiores da cidade, passando pelos bairros São Gabriel, Vila São Gabriel, Ouro Minas, Vila Fazendinha, Novo Aarão Reis, Belmonte, Ribeiro de Abreu, Conjunto CBTU (Novo Tupi), Conjunto Ribeiro de Abreu, Casas Populares (Ribeiro de Abreu) e Monte Azul.</t>
  </si>
  <si>
    <t>https://prefeitura.pbh.gov.br/slu/plano-de-manejo-da-ctrs-br-040</t>
  </si>
  <si>
    <t>Projeto Parque Ciliar do Ribeirão do Onça</t>
  </si>
  <si>
    <t>NE_445</t>
  </si>
  <si>
    <t>Programa de Compostagem</t>
  </si>
  <si>
    <t>O Programa de Compostagem da Prefeitura de Belo Horizonte prioriza a coleta diferenciada de resíduos orgânicos nas grandes fontes geradoras, como supermercados e feiras. Esses resíduos são misturados à poda triturada e revirados com trator em pátio aberto, onde permanecem por aproximadamente quatro meses. Nesse tempo, o material é transformado em composto orgânico, por meio da decomposição dos microrganismos presentes na própria massa do resíduo. O produto gerado no processo, uma espécie de adubo semelhante ao húmus, é usado em praças e parques da cidade.</t>
  </si>
  <si>
    <t>https://prefeitura.pbh.gov.br/slu/programa-de-compostagem</t>
  </si>
  <si>
    <t>NE_446</t>
  </si>
  <si>
    <t>Programa desenvolvido para registrar, em um banco de dados único, todas as nascentes existentes em Belo Horizonte, além de estimular ações de preservação e a execução de políticas públicas com base neste documento.</t>
  </si>
  <si>
    <t>https://prefeitura.pbh.gov.br/meio-ambiente/cadastro-unico-de-nascentes</t>
  </si>
  <si>
    <t>Programa Cadastro Único de Nascentes (Cadun-BH)</t>
  </si>
  <si>
    <t>NE_447</t>
  </si>
  <si>
    <t>Projeto Agroflorestas Urbanas</t>
  </si>
  <si>
    <t xml:space="preserve">Transformar espaços degradados em áreas preservadas e produtivas, produzir alimentos agroecológicos e gerar renda a dezenas de famílias: estes são alguns dos benefícios que a Prefeitura de Belo Horizonte promove, por meio de um único projeto integrado, nas comunidades atendidas pelo Agroflorestas Urbanas. </t>
  </si>
  <si>
    <t>https://prefeitura.pbh.gov.br/meio-ambiente/agroflorestas-urbanas</t>
  </si>
  <si>
    <t>Programa de Certificação em Sustentabilidade Ambiental</t>
  </si>
  <si>
    <t>NE_448</t>
  </si>
  <si>
    <t>https://prefeitura.pbh.gov.br/meio-ambiente/selo-bh-sustentavel</t>
  </si>
  <si>
    <t>Trata-se de um reconhecimento concedido a empreendimentos públicos e privados, condomínios residenciais, comerciais e industriais que adotem medidas em contribuição para a redução do consumo de água, energia, de emissões diretas de gases de efeito estufa e para a redução e reciclagem de resíduos sólidos. A iniciativa visa assegurar a efetividade das medidas de sustentabilidade, com vistas a premiar aqueles empreendimentos que, voluntariamente, as implementaram.</t>
  </si>
  <si>
    <t> Projeto Montes Verdes</t>
  </si>
  <si>
    <t>NE_449</t>
  </si>
  <si>
    <t>NE_450</t>
  </si>
  <si>
    <t>O objetivo é identificar, catalogar, caracterizar e propor planos de revegetação de áreas degradadas em Belo Horizonte. Para isso, o foco inicial do projeto são as áreas públicas municipais, utilizando, para sua execução, recursos humanos existentes na própria Prefeitura, doações e recursos advindos das compensações do licenciamento ambiental.</t>
  </si>
  <si>
    <t>https://prefeitura.pbh.gov.br/meio-ambiente/projeto-montes-verdes</t>
  </si>
  <si>
    <t>Programa Ecoalfabetização (EcoEscola BH, Plantar BH, Florescer)</t>
  </si>
  <si>
    <t>Propõe que cada unidade escolar, de forma autônoma, caminhe  na construção de projetos COLETIVOS com ações que envolvam a mudança de hábitos e costumes rumo à sustentabilidade para a melhoria do ambiente. Incentivar e fortalecer as escolas para que caminhem na construção de projeto coletivo, que integre as disciplinas, que abranja todos os atores presentes no cotidiano escolar, que seja contínuo e contextualizado com o ambiente em que está inserido e que promova ações junto à comunidade envolvendo a mudança de postura e melhoria do ambiente em que vive.</t>
  </si>
  <si>
    <t>Projeto INTERACT-Bio</t>
  </si>
  <si>
    <t xml:space="preserve">Tem como objetivo melhorar a utilização e a gestão dos recursos naturais em cidades de rápido crescimento e nas regiões que as cercam. A iniciativa tem como objetivo proporcionar às populações urbanas em expansão soluções baseadas na natureza e seus respectivos benefícios a longo prazo. Na Região Metropolitana de Belo Horizonte serão criados esforços para integração da biodiversidade e dos serviços ecossistêmicos no planejamento metropolitano, em especial no plano de desenvolvimento urbano integrado, com instrumentos de gestão do uso do solo e em projetos de infraestrutura.
 </t>
  </si>
  <si>
    <t>https://prefeitura.pbh.gov.br/meio-ambiente/intercat-bio</t>
  </si>
  <si>
    <t>ICLEI – Governos Locais pela Sustentabilidade e Prefeitura Municipal de Belo Horizonte</t>
  </si>
  <si>
    <t>Ministério Público de Minas Gerais (MPMG). Termo de Compromisso assinado com a mineradora AngloGold Ashanti</t>
  </si>
  <si>
    <t>Sub-bacia</t>
  </si>
  <si>
    <t>VLH12</t>
  </si>
  <si>
    <t>VLH05; VLH06; VLH08</t>
  </si>
  <si>
    <t>VLH06</t>
  </si>
  <si>
    <t>PRB01</t>
  </si>
  <si>
    <t>PRB05; PRB06; PRB08</t>
  </si>
  <si>
    <t>VLH04</t>
  </si>
  <si>
    <t>VLH13</t>
  </si>
  <si>
    <t>PAR03</t>
  </si>
  <si>
    <t>PAR01</t>
  </si>
  <si>
    <t>VLH05; VLH06; PRB05</t>
  </si>
  <si>
    <t>PRB05</t>
  </si>
  <si>
    <t>PRB07</t>
  </si>
  <si>
    <t>PRB05; PRB07</t>
  </si>
  <si>
    <t>As ações executadas são escolhidas pelos próprios produtores rurais, incluindo o cercamento de nascentes, plantio de mudas nativas, construção de terrações e de barraginhas, para captação de água da chuva.</t>
  </si>
  <si>
    <t>Ribeirão Mateus</t>
  </si>
  <si>
    <t>Uai Agro</t>
  </si>
  <si>
    <t>VLH05</t>
  </si>
  <si>
    <t>VLH07</t>
  </si>
  <si>
    <t>VLH11</t>
  </si>
  <si>
    <t>VLH11; VLH14</t>
  </si>
  <si>
    <t>VLH07; VLH10</t>
  </si>
  <si>
    <t>VLH02</t>
  </si>
  <si>
    <t>PAR02</t>
  </si>
  <si>
    <t>VLH09</t>
  </si>
  <si>
    <t>VLH14</t>
  </si>
  <si>
    <t>VLH03</t>
  </si>
  <si>
    <t>VLH01</t>
  </si>
  <si>
    <t>Programa de Conservação Ambiental e Produção de Água da Bacia do Rio Pará</t>
  </si>
  <si>
    <t>Cria o Programa de Recuperação e Preservação de Sub-bacias Hidrográficas no município de Carmo do Cajuru, formadora de afluentes do Rio São Francisco e dá oputras providências</t>
  </si>
  <si>
    <t xml:space="preserve">Subsidiar o produtor rural com implantação de bacias de captação de água das chuvas. A utilização das bacias de captação, além de diminuir a erosão do solo e evitar outros prejuízos, promoverá a recarga do lençol freático, favorecendo a manutenção de nascentes e revitalizando os mananciais com água de boa qualidade. </t>
  </si>
  <si>
    <t>Recuperação e Proteção Ambiental</t>
  </si>
  <si>
    <t>EA1: Conservação Ambiental</t>
  </si>
  <si>
    <t>EA1: Recuperação e Proteção Ambiental</t>
  </si>
  <si>
    <t>Defesa Civil de Contagem</t>
  </si>
  <si>
    <t>https://prefeitura.pbh.gov.br/obras-e-infraestrutura/defesa-civil/sistema-de-protecao-e-defesa-civil</t>
  </si>
  <si>
    <t>Prefeitura Municipal de Betim</t>
  </si>
  <si>
    <t>Reparação Brumadinho</t>
  </si>
  <si>
    <t>Prefeitura Municipal de Ibirité</t>
  </si>
  <si>
    <t>Prefeitura Municipal de Itaguara</t>
  </si>
  <si>
    <t>Prefeitura Municipal de Matozinhos</t>
  </si>
  <si>
    <t>Prefeitura Municipal de Pedro Leopoldo</t>
  </si>
  <si>
    <t>Prefeitura Municipal de Ribeirão das Neves</t>
  </si>
  <si>
    <t>Prefeitura Municipal de São Joaquim de Bicas</t>
  </si>
  <si>
    <t>Prefeitura Municipal de Cláudio</t>
  </si>
  <si>
    <t>Prefeitura Municipal de Jeceaba</t>
  </si>
  <si>
    <t>Prefeitura Municipal de Resende Costa</t>
  </si>
  <si>
    <t>Prefeitura Municipal de Itaúna</t>
  </si>
  <si>
    <t>Manuelzão</t>
  </si>
  <si>
    <t>Soluções Para Cidades</t>
  </si>
  <si>
    <t>MPMG</t>
  </si>
  <si>
    <t>Instituto Pé de Urucum</t>
  </si>
  <si>
    <t>NE_451</t>
  </si>
  <si>
    <t>Terça Ambiental</t>
  </si>
  <si>
    <t>Consiste na realização de palestras e debates mensais sobre temas ambientais relevantes, abertos ao público geral mediante inscrição gratuita. Seu objetivo é contribuir para mudanças comportamentais por meio da difusão de informações corretas e em linguagem de fácil entendimento, considerando que a temática ambiental é inegavelmente parte de temas essenciais para a sociedade em que vivemos.</t>
  </si>
  <si>
    <t>Caravana Ambiental</t>
  </si>
  <si>
    <t>O projeto de educação ambiental itinerante visita escolas públicas municipais e estaduais levando informações para criar consciência ecológica e mudanças de comportamento positivas em relação ao cuidado e à proteção do meio ambiente através do teatro.</t>
  </si>
  <si>
    <t>https://www.amda.org.br/index.php/projetos/2774-terca-ambiental</t>
  </si>
  <si>
    <t>NE_452</t>
  </si>
  <si>
    <t>https://www.amda.org.br/index.php/projetos/2525-caravana-ambiental</t>
  </si>
  <si>
    <t>NE_453</t>
  </si>
  <si>
    <t>Recuperação de Matas de Galeria nas Cabeceiras do Córrego do Barreiro</t>
  </si>
  <si>
    <t>Projeto para recuperação de 15 hectares de área degradada nas cabeceiras do córrego do Barreiro, no Parque Serra do Rola Moça.</t>
  </si>
  <si>
    <t>Córrego Barreiro</t>
  </si>
  <si>
    <t>https://www.amda.org.br/index.php/projetos/2782-recuperacao-de-matas-de-galeria-nas-cabeceiras-do-corrego-do-barreiro</t>
  </si>
  <si>
    <t>PRB04; PRB03</t>
  </si>
  <si>
    <t>Emater-MG, SEAPA, ANA, MMA e CODEVASF</t>
  </si>
  <si>
    <t>SEAPA</t>
  </si>
  <si>
    <t>http://www.agricultura.mg.gov.br/index.php/ci-soja/story/390-ruralminas-desenvolve-obras-nas-sub-bacias-do-sao-francisco</t>
  </si>
  <si>
    <t>Revitalização da Bacia Hidrográfica Rio das Velhas (projeto piloto de soluções baseadas na natureza (SBN) no Ribeirão Carioca)</t>
  </si>
  <si>
    <t>Ação sócio-ambiental para a Recuperação de Nascentes. Ocorreu na Área Rural do município de Jeceaba, na comunidade de Dinizes, onde foi realizado o plantio de mais de 100 mudas de espécies nativas diversas, com o intuito de promover a revitalização do local.</t>
  </si>
  <si>
    <t>foi realizada a limpeza nas margens da linha férrea que transpassa o Município. Ao todo, foram recolhidos aproximadamente 02 toneladas de lixo. O material foi encaminhado para a UTC – Usina de Triagem e Compostagem para que seja realizada a separação correta e o aproveitamento dos elementos que possam ser reciclados.</t>
  </si>
  <si>
    <t>Ação</t>
  </si>
  <si>
    <t>Promover a adoção de hábitos sustentáveis e percepções socioambientais na comunidade escolar de Ibirité.</t>
  </si>
  <si>
    <t>o programa buscou criar caminhos de valorização, disseminação e acesso ao vasto patrimônio de Matozinhos (MG), com foco nas comunidades escolares. Como parte das proposições desenvolvidas pelo programa, estão práticas lúdicas, materiais didáticos e visita virtual. </t>
  </si>
  <si>
    <t>Caeté e Taquaraçu de Minas</t>
  </si>
  <si>
    <t>Baldim, Jaboticatubas, Santana de Pirapama e Santana do Riacho</t>
  </si>
  <si>
    <t>Ribeirão da Mata e Carste</t>
  </si>
  <si>
    <t>RMBH</t>
  </si>
  <si>
    <t>Bacia do Rio das Velhas</t>
  </si>
  <si>
    <t>Bacia do Rio Pará</t>
  </si>
  <si>
    <t>Bacia do Rio Paraopeba</t>
  </si>
  <si>
    <t>Prefeitura Municipal de Belo Horizonte e Prefeitura Municipal de Contagem</t>
  </si>
  <si>
    <t>Prefeitura Municipal; SWITCH; SUDECAP; UFMG</t>
  </si>
  <si>
    <t>Prefeitura Municipal; SUDECAP</t>
  </si>
  <si>
    <t>Prefeitura Municipal; Defesa Civil</t>
  </si>
  <si>
    <t>Prefeitura Municipal, COMUPRA e Movimento Deixem o Onça Beber Água Limpa</t>
  </si>
  <si>
    <t xml:space="preserve"> Defesa Civil de Contagem; Prefeitura Municipal</t>
  </si>
  <si>
    <t>Prefeitura Municipal e Emater</t>
  </si>
  <si>
    <t>Emater-MG, Prefeitura Municipal, COPASA e produtores rurais</t>
  </si>
  <si>
    <t>TNC, Prefeitura Municipal, CBH Rio das Velhas</t>
  </si>
  <si>
    <t>Prefeitura Municipal, AMA Pangeia, Concessionária Águas de Pará de Minas, FAPAM, Lamil Lage e Minérios e Grupo Agro</t>
  </si>
  <si>
    <t>CBH Rio das Velhas e Prefeitura Municipal</t>
  </si>
  <si>
    <t>CBH Rio das Velhas, MPMG, Prefeitura Municipal</t>
  </si>
  <si>
    <t>Prefeitura Municipal, CODEVASF, SEAPA e Emater-MG</t>
  </si>
  <si>
    <t>Prefeitura Municipal, Emater-MG, ANA, MMA</t>
  </si>
  <si>
    <t>CBH Rio das Velhas, Embrapa, Emater e Epamig</t>
  </si>
  <si>
    <t>Incentivo à mobilização e sensibilização socioambiental, promovendo mutirões de plantio, limpeza, identificação e cercamento, visitas orientadas, vivências, cursos e capacitações, troca de saberes, rodas de conversa, exposições, palestras e seminários.</t>
  </si>
  <si>
    <t>Revitalização da Lagoa da Petrobrás</t>
  </si>
  <si>
    <t>Lagoa da Petrobrás</t>
  </si>
  <si>
    <t>Programa de Recuperação Ambiental da Bacia da Lagoa de Ibirité (Lagoa da Petrobrás) – ProLAGOA</t>
  </si>
  <si>
    <t>http://www.agenciarmbh.mg.gov.br/agencia-integra-grupo-de-recuperacao-da-lagoa-da-petrobras/</t>
  </si>
  <si>
    <t>Mesmo estudo do item E_178. Concluído</t>
  </si>
  <si>
    <t>Projeto de Recomposição Florestal dos Ribeirões Caeté-Sabará</t>
  </si>
  <si>
    <t>CBH Rio das Velhas, MPMG, Instituto Plantando, Prefeitura Municipal, CeMais</t>
  </si>
  <si>
    <t xml:space="preserve"> Probiomas Produtos e Serviços Ambientais</t>
  </si>
  <si>
    <t>Projeto Viveiro Probiomas</t>
  </si>
  <si>
    <t>Programa trimestral de capina e roçada das margens do Ribeirão Conquista</t>
  </si>
  <si>
    <t>Associação Movimento Lagoa Viva, Prefeitura Municipal, CBH Rio das Velhas, ICMBio, COPASA e Frente Socioambiental de Pedro Leopoldo</t>
  </si>
  <si>
    <t>Garantia de água</t>
  </si>
  <si>
    <t>EA3: Garantia de acesso à água - Água</t>
  </si>
  <si>
    <t>NE_454</t>
  </si>
  <si>
    <t>AMPLIACAO DO PROGRAMA MUNICIPAL DE COLETA SELETIVA NO MUNICIPIO DE BELO HORIZONTE</t>
  </si>
  <si>
    <t>REESTRUTURACAO DA INFRAESTRUTURA PARA A GESTAO DE RESIDUOS DA CONSTRUCAO CIVIL E VOLUMOSOS</t>
  </si>
  <si>
    <t>RESIDUOS SOLIDOS - GALPAO DE TRIAGEM PARA CATADORES</t>
  </si>
  <si>
    <t>Coleta seletiva; Limpeza em Ação; Recicla Orgânico, PGRS Municipal, Recicla Entulho; Sistema Municipal de Logística Reversa; Saúde RSS; Redução de resíduos e Resíduo Legal; Consorciamnero de resíduos</t>
  </si>
  <si>
    <t>NE_455</t>
  </si>
  <si>
    <t>NE_456</t>
  </si>
  <si>
    <t>NE_457</t>
  </si>
  <si>
    <t>Obras</t>
  </si>
  <si>
    <t>Em Execução</t>
  </si>
  <si>
    <t>MDR/SNS/PAC</t>
  </si>
  <si>
    <t>https://formulariopainel.mdr.gov.br/instrumentos/1-57795</t>
  </si>
  <si>
    <t>https://formulariopainel.mdr.gov.br/instrumentos/1-57797</t>
  </si>
  <si>
    <t>https://formulariopainel.mdr.gov.br/instrumentos/1-40331</t>
  </si>
  <si>
    <t>EA3: Garantia de acesso à água - Resíduos Sólidos</t>
  </si>
  <si>
    <t>EA3: Garantia de acesso à água - Esgotamento Sanitário</t>
  </si>
  <si>
    <t>PRB09</t>
  </si>
  <si>
    <t>Ação de limpeza em linha férrea no município de Jeceaba</t>
  </si>
  <si>
    <t>NE_458</t>
  </si>
  <si>
    <t>NE_459</t>
  </si>
  <si>
    <t>NE_460</t>
  </si>
  <si>
    <t>Projeto Rondon Minas</t>
  </si>
  <si>
    <t>Associação Projeto Rondon de Minas Gerais</t>
  </si>
  <si>
    <t>Coletivo Cercadinho</t>
  </si>
  <si>
    <t>NE_461</t>
  </si>
  <si>
    <t>Projeto Cercadinho e Ponte Queimada Córregos Vivos</t>
  </si>
  <si>
    <t>Instituto Bacia Viva</t>
  </si>
  <si>
    <t>NE_462</t>
  </si>
  <si>
    <t>Paralisada</t>
  </si>
  <si>
    <t>NE_463</t>
  </si>
  <si>
    <t>Arsap/CBH do Rio Pará</t>
  </si>
  <si>
    <t>Idealizado</t>
  </si>
  <si>
    <t>Carmo do Cajuru, Cláudio, Conceição do Pará, Igaratinga, Itaguara, Itaúna, Onça de Pitangui, Pará de Minas, Resende Costa, São Gonçalo do Pará, São José da Varginha</t>
  </si>
  <si>
    <t>NE_464</t>
  </si>
  <si>
    <t>CBH Rio das Velhas/ ASSOC. COMUNIT. BAIRRO BALNEARIO AGUA LIMPA</t>
  </si>
  <si>
    <t>Betim, Ibirité, Sarzedo</t>
  </si>
  <si>
    <t>Prefeitura Municipal de Ibirité, Betim e Sarzedo, COPASA e Petrobrás</t>
  </si>
  <si>
    <t>NE_466</t>
  </si>
  <si>
    <t>Projeto Cidade Viva: 100 mil Árvores por Contagem</t>
  </si>
  <si>
    <t>NE_467</t>
  </si>
  <si>
    <t>Programa Bolsa Verde</t>
  </si>
  <si>
    <t>Plano de Manejo do Parque Estadual Serra do Sobrado</t>
  </si>
  <si>
    <t xml:space="preserve">Programa de Mobilidade e Inclusão Urbana </t>
  </si>
  <si>
    <t>Programa AmbientAÇÃO - COPASA</t>
  </si>
  <si>
    <t>Programa Saber +</t>
  </si>
  <si>
    <t>Programa para recuperação e aceleração da aprendizagem - um conjunto de estratégias que visam a superação da defasagem educacional na rede municipal de Nova Lima.</t>
  </si>
  <si>
    <t>https://novalima.mg.gov.br/noticias/nova-lima-implementa-plano-de-recuperacao-e-aceleracao-da-aprendizagem-na-rede-municipal</t>
  </si>
  <si>
    <t>Programa Nacional de Revitalização de Bacias Hidrográficas</t>
  </si>
  <si>
    <t>O objetivo do PNRBH é formular diretrizes e estratégias, assim como viabilizar um conjunto de ações integradas de preservação, conservação e recuperação das bacias hidrográficas para promover o uso sustentável dos recursos naturais, a melhoria das condições socioambientais e o aumento da disponibilidade hídrica, em quantidade e qualidade, para os mais diversos usos.</t>
  </si>
  <si>
    <t>https://www.gov.br/mdr/pt-br/assuntos/seguranca-hidrica/bacias-hidrograficas</t>
  </si>
  <si>
    <t>MIDR</t>
  </si>
  <si>
    <t>MIDR/ANA</t>
  </si>
  <si>
    <t>MIDR/CAIXA</t>
  </si>
  <si>
    <t>MIDR, ANA, BID e Coca-Cola</t>
  </si>
  <si>
    <t>NE_468</t>
  </si>
  <si>
    <t>Programa Semeando Águas</t>
  </si>
  <si>
    <t>https://www.gov.br/mdr/pt-br/assuntos/seguranca-hidrica/programa-semeando-aguas</t>
  </si>
  <si>
    <t>Ações de diagnóstico socioambiental e atividades de educação ambiental através de equipes de voluntários universitarios que visitam territórios de periferia na RMBH e cidades do interior de MG. Os rondonistas realizam mobilizaçao das comunidades para participação em oficinas, palestras, workshops e eventos em locais públicos sobre aproveitamento de água da chuva, preservação das águas, resíduos sólidos e reciclagem, valorização do meio ambiente do entorno, reaproveitamento de alimentos e agricultura familiar</t>
  </si>
  <si>
    <t>Formulário</t>
  </si>
  <si>
    <t>Córregos Cercadinhos e Ponte Queimada</t>
  </si>
  <si>
    <t>Ações pela preservação do Córrego Cercadinho e Ponte Queimada. Situado no bairro Buritis, em Belo Horizonte (MG), a bacia do Cercadinho possui inúmeras nascentes e foi o primeiro ponto de captação de água da cidade.</t>
  </si>
  <si>
    <t>Belo Horizonte, Contagem, Raposos, Rio Acima e Sabará</t>
  </si>
  <si>
    <t>Ministério Público Federal e Estadual, UFMG, ONG Lagoa Viva, Subcomitês do Carste e Ribeirão da Mata</t>
  </si>
  <si>
    <t>Lagoa de Santo Antônio</t>
  </si>
  <si>
    <t>ICMBio, UFMG</t>
  </si>
  <si>
    <t>https://www.em.com.br/app/noticia/gerais/2022/04/13/interna_gerais,1359843/ufmg-vai-realizar-estudo-inedito-na-lagoa-santo-antonio-em-pedro-leopoldo.shtml</t>
  </si>
  <si>
    <t>VLH10</t>
  </si>
  <si>
    <t>Estudo para elaborar o diagnóstico da Lagoa de Santo Antônio, localizada na APA Carste de Lagoa Santa, em Pedro Leopoldo, na Região Metropolitana de Belo Horizonte que servirá de base para a revitalização da lagoa.</t>
  </si>
  <si>
    <t>Projeto Ação Coletiva de Impacto no Córrego Fundo</t>
  </si>
  <si>
    <t>As análises de qualidade da água apresentaram resultados preocupantes quanto a contaminação de esgoto do Córrego Fundo / Seco (Classe 1), que possui nascentes na região do Jardim Canadá (Nova Lima) e deságua no Córrego Fechos, afluente do Ribeirão do Macacos, que faz parte de uma relevante bacia tributária da Bacia Hidrográfica do Rio das Velhas. Esta análise foi utilizada como requisito para a confecção de um protocolo para a técnica de Biorremediação que faz parte do escopo do Projeto Ação Coletiva de Impacto no Córrego Fundo (ACICF). Foi realizado um evento para mobilizar a comunidades que estão na região do Córrego Fundo, para apresentar os resultados das análises e o projeto ACICF, e também, para firmar Acordos de Cooperação com a Prefeitura de Nova Lima, via SEMAM, e as OSCs Instituto Espinhaço e Arca AMASERRA.</t>
  </si>
  <si>
    <t>Córrego Fundo/Seco</t>
  </si>
  <si>
    <t>Diagnóstico Ambiental para Lagoa de Santo Antônio – Pedro Leopoldo/MG</t>
  </si>
  <si>
    <t>NE_469</t>
  </si>
  <si>
    <t>Infraestrutura Natural para Água na Região Metropolitana de Belo Horizonte, Minas Gerais</t>
  </si>
  <si>
    <t>Estudo para apoiar tomadas de decisão a partir da identificação de oportunidades de investimento em infraestrutura natural para melhoria da qualidade da água na Região Metropolitana de Belo Horizonte (RMBH). O estudo tem foco em identificar as melhores formas de prover serviços ecossistêmicos relacionados à sedimentação evitada e seus impactos no abastecimento hídrico da RMBH. De forma adicional, traz proposições de como e onde a infraestrutura natural pode promover também benefícios a populações de baixa renda no território. A infraestrutura natural aqui considerada é a restauração florestal, que tem a recomposição da vegetação nativa como uma das estratégias-chave para os problemas associados à gestão hídrica em diferentes cenários de uso da terra.</t>
  </si>
  <si>
    <t>Região Metropolitana</t>
  </si>
  <si>
    <t>WRI Brasil e COPASA</t>
  </si>
  <si>
    <t>WRI Brasil</t>
  </si>
  <si>
    <t>https://www.wribrasil.org.br/sites/default/files/2023-08/infraestrutura-natural-BH-sumario-executivo.pdf</t>
  </si>
  <si>
    <t>Alto Rio das Velhas e Rio Manso</t>
  </si>
  <si>
    <t>VLH01, VLH02, VLH03 e PRB04</t>
  </si>
  <si>
    <t>Projeto Escola vai ao Parque</t>
  </si>
  <si>
    <t>NE_470</t>
  </si>
  <si>
    <t>A primeira parte do projeto leva alunos de escolas municipais dos distritos para visitarem alguns parques da cidade e fazerem atividades pedagógicas preparadas pela SEMMA. </t>
  </si>
  <si>
    <t>Prefeitura Municipal de Ouro Preto</t>
  </si>
  <si>
    <t>https://jornalvozativa.com/politica/projeto-escola-vai-ao-parque-tem-inicio-em-ouro-preto-mg/</t>
  </si>
  <si>
    <t>Projeto Flores e Águas das Nascentes do Velhas</t>
  </si>
  <si>
    <t>NE_471</t>
  </si>
  <si>
    <t>Tem como objetivo a recuperação da área das Camarinhas (água, solo, vegetação), localizada na APA – Andorinhas, com a conseqüente geração de renda para os integrantes da Associação dos Extratores de Quartzito e suas famílias através da implantação de uma unidade de produção de mudas ornamentais nativas.</t>
  </si>
  <si>
    <t>Alto Rio das Velhas</t>
  </si>
  <si>
    <t>https://ouropreto.mg.gov.br/secretaria/0144#</t>
  </si>
  <si>
    <t>Programa de Conservação Ambiental e Produção de Água</t>
  </si>
  <si>
    <t>Os objetivos do Programa de Conservação Ambiental &amp; Produção de Água buscam maximizar o potencial de produção de água de uma determinada bacia hidrográfica a partir da ótica de delimitação em uma escala de microbacia.</t>
  </si>
  <si>
    <t>https://cbhriopara.org.br/projetos/programa-de-conservacao-ambiental-e-producao-de-agua/microbacia-do-ribeirao-dos-custodios-alto-para/</t>
  </si>
  <si>
    <t>Plantar 100 mil árvores em Contagem em 10 anos, principalmente junto à represa Vargem das Flores.</t>
  </si>
  <si>
    <t>Rio Betim</t>
  </si>
  <si>
    <t>Movimento SOS Vargem das Flores, Boi Rosado Ambiental, dentre outras.</t>
  </si>
  <si>
    <t>https://www.vivagrandebh.com.br/revista/projeto-100-mil-arvores-promete-transformar-contagem-em-uma-cidade-mais-verde/</t>
  </si>
  <si>
    <t>PRB06</t>
  </si>
  <si>
    <t xml:space="preserve"> O Programa Semeando Águas busca alavancar iniciativas de recuperação de áreas degradadas com o uso de tecnologias avançadas, em parceria com o setor produtivo rural. Também visa consolidar e recuperar Áreas de Preservação Permanentes (APPs), avançar nos mecanismos de conversão de multas ambientais e pagamentos por serviços ambientais e aprimorar medidas de gestão e governança que garantam segurança hídrica em todo o País. O programa tem ainda como foco a conscientização da sociedade e a mudança de mentalidade sobre a disponibilidade da água, mostrando que, se não houver cuidado, há risco real de desabastecimento, prejudicando as dinâmicas sociais e econômicas. Outro pilar do programa é o apoio e o reconhecimento de projetos coordenados pelos governos estaduais que buscam alavancar modelos de parcerias entre os setores público, privado e as organizações da sociedade civil para recuperar áreas degradadas e proteger fontes hídricas.  </t>
  </si>
  <si>
    <t>IDENTIFICAR E INTEGRAR atores-chave e projetos de educação ambiental em andamento na Bacia Hidrográfica, bem como desafios e potencialidades para o desenvolvimento da educação ambiental no território; ESTABELECER ações de educação ambiental que possam contribuir para a solução das questões ambientais relacionadas à recursos hídricos na Bacia Hidrográfica do Rio Pará; APOIAR a consolidação da educação ambiental como vetor de transformações positivas no território; POSSIBILITAR o monitoramento e a avaliação dos projetos e ações de educação ambiental na Bacia Hidrográfica promovidos pelo CBH do rio Pará; ORIENTAR o desenvolvimento de programas, projetos e ações de educação ambiental no território.</t>
  </si>
  <si>
    <t>NE_472</t>
  </si>
  <si>
    <t>Projeto Reciclaneves / Programa Verde Neves</t>
  </si>
  <si>
    <t>Prefeitura de Ribeirão das Neves</t>
  </si>
  <si>
    <t>Prefeitura Municipal de Ribeirão das Neves/Secretaria Municipal de Meio Ambiente</t>
  </si>
  <si>
    <t xml:space="preserve"> Córrego Ribeirão das Neves / Ribeirão da Mata / Rio das Velhas</t>
  </si>
  <si>
    <t>Promover a Educação Ambiental no município e a conscientização sobre a importância da coleta seletiva. Implantação piloto de coleta seletiva nos seguintes bairros da região central: Várzea Alegre, São Pedro, Vila Mariana, Savassi, São Geraldo e Tânia; Ampliar a coleta seletiva para as demais regionais do município: Veneza e Justinópolis; Atender de maneira integral da coleta seletiva no município.</t>
  </si>
  <si>
    <t>Programa Bolsa Reciclagem</t>
  </si>
  <si>
    <t>A ação tem como objetivo incentivar a reintrodução de materiais recicláveis em processos produtivos e reduzir a utilização de recursos naturais e insumos energéticos, com inclusão social de catadores de materiais recicláveis</t>
  </si>
  <si>
    <t>NE_473</t>
  </si>
  <si>
    <t xml:space="preserve">Programa </t>
  </si>
  <si>
    <t>http://www.meioambiente.mg.gov.br/saneamento/bolsareciclagem</t>
  </si>
  <si>
    <t>O Bolsa Verde tem por objetivo apoiar a conservação da cobertura vegetal nativa em Minas Gerais, mediante pagamento por serviços ambientais aos proprietários e posseiros que já preservam ou que se comprometem a recuperar a vegetação de origem nativa em suas propriedades ou posses.</t>
  </si>
  <si>
    <t>http://www.ief.mg.gov.br/bolsa-verde</t>
  </si>
  <si>
    <t>NE_474</t>
  </si>
  <si>
    <t>Programa de Fomento Florestal</t>
  </si>
  <si>
    <t xml:space="preserve">Prestação de assistência técnica pelas unidades regionais do IEF a produtores rurais interessados em recuperar suas áreas. O programa possui três modalidades de fomento florestal: o fomento florestal ambiental, com foco na geração de serviços ecossistêmicos e na proteção da biodiversidade; o fomento florestal socioambiental, produzindo ambientes que conciliam interesses conservacionistas e de uso econômico; e o fomento florestal social, promovendo o reflorestamento com potencial econômico, visando a ampliação de renda no meio rural. A doação de mudas e insumos pode ser realiza pelo IEF, para atender ao seu programa de Fomento Florestal e ao Programa de Regularização Ambiental. </t>
  </si>
  <si>
    <t>http://www.ief.mg.gov.br/florestas/fomento-florestal</t>
  </si>
  <si>
    <t>NE_475</t>
  </si>
  <si>
    <t>Águas para o Futuro</t>
  </si>
  <si>
    <t>O objetivo é implementar ações de recuperação ambiental nas sub-bacias dos rios Piracicaba (tributário do Rio Doce) e Velhas (tributário do Rio São Francisco). A área de abrangência para as ações contempladas no Projeto inclui os territórios dos municípios de Ouro Preto, Itabirito, Rio Acima, Santa Bárbara e Barão de Cocais, articulados e integrados sob a ótica de bacias hidrográficas, visando à “produção de água” para a segurança hídrica, bem como, para contribuir com a agenda de minimização dos efeitos das mudanças climáticas por meio de soluções baseadas na natureza, reforçando os serviços ecossistêmicos.</t>
  </si>
  <si>
    <t>Ouro Preto, Itabirito e Rio Acima</t>
  </si>
  <si>
    <t>Instituto Espinhaço e o Grupo Avante</t>
  </si>
  <si>
    <t>Intituto Espinhaço</t>
  </si>
  <si>
    <t>https://institutoespinhaco.org.br/portfolio/aguas-para-o-futuro/</t>
  </si>
  <si>
    <t>VLH01, VLH02 e VLH03</t>
  </si>
  <si>
    <t>NE_476</t>
  </si>
  <si>
    <t>Semeando Florestas</t>
  </si>
  <si>
    <t>O Projeto Semeando Florestas, Colhendo Águas na Serra do Espinhaço foi planejado para desenvolver três macro funções: I – contribuir para conservação da biodiversidade, incluindo os ecossistemas, espécies e variedades da fauna e da flora, bem como as paisagens na sua área de abrangência; II – fomentar o desenvolvimento econômico sustentável do ponto de vista sociocultural e ecológico, por meio de programas de educação ambiental voltados para a conservação da biodiversidade e sistemas de produção agroecológica integrada e sustentável; III – criar condições logísticas para efetivação de projetos demonstrativos na região da Serra do Espinhaço – Minas Gerais, para produção e difusão do conhecimento e para educação ambiental e para pesquisas científicas e monitoramento nos campos da conservação e do desenvolvimento sustentável.</t>
  </si>
  <si>
    <t>Serra do Espinhaço</t>
  </si>
  <si>
    <t>https://institutoespinhaco.org.br/portfolio/programa-sfca-serra-do-espinhaco/</t>
  </si>
  <si>
    <t>NE_477</t>
  </si>
  <si>
    <t>Projeto Água Corrente</t>
  </si>
  <si>
    <t>Restaurar 410 hectares de vegetação natural em Áreas de Preservação Permanente (APP) do entorno de nascentes e faixas marginais dos cursos d’água em parte da bacia do rio Manso. </t>
  </si>
  <si>
    <t>FNMA</t>
  </si>
  <si>
    <t>Fundação Biodiversitas</t>
  </si>
  <si>
    <t>https://biodiversitas.org.br/projeto-agua-corrente/</t>
  </si>
  <si>
    <t>PRB04</t>
  </si>
  <si>
    <t>NE_478</t>
  </si>
  <si>
    <t>Projeto Águas da Serra</t>
  </si>
  <si>
    <t>Recuperação de 8.000 m² de encostas, 2.500 m² de recuperação de erosões, 10.500 m² de replantio de espécies nativas, 500 m de recuperação de estrada, 1250 m de curvas de nível, aproximados 4.000 m de recuperação de mata ripária (mata ao longo do córrego do Cercadinho). O objetivo é que o local se torne uma área para pesquisa e desenvolvimento, assim como ambiente para atividades de educação ambiental</t>
  </si>
  <si>
    <t>Instituto Águas da Serra</t>
  </si>
  <si>
    <t>Sete Dias</t>
  </si>
  <si>
    <t>https://www.setedias.com.br/noticia/cidade/54/dia-mundial-da-agua-conheca-projeto-hidroambiental-desenvolvido-em-sete-lagoas/26959</t>
  </si>
  <si>
    <t>NE_479</t>
  </si>
  <si>
    <t>Coalização Belo Horizonte</t>
  </si>
  <si>
    <t>Dentre as ações desenvolvidas, destaca-se o treinamento de mais de 140 pessoas, dentre elas, técnicos do estado e de municípios, representantes da sociedade civil e proprietários rurais, capacitando-os a restauração florestal e mapeamento de uso do solo. As ações em campo resultaram na restauração e conservação de 1700 ha localizados em áreas prioritárias.</t>
  </si>
  <si>
    <t>The Nature Conservancy</t>
  </si>
  <si>
    <t>https://www.tnc.org.br/o-que-fazemos/nossas-iniciativas/coalizao-cidades-pela-agua/coalizao-belo-horizonte/</t>
  </si>
  <si>
    <t>Programa Pró-Mananciais</t>
  </si>
  <si>
    <t>MDIR, Prefeitura</t>
  </si>
  <si>
    <t>MDIR, ANA, Prefeitura Municipal</t>
  </si>
  <si>
    <t>MDIR, Prefeitura Municipal</t>
  </si>
  <si>
    <t>Prefeitura Municipal, Emater-MG, ANA, MDIR</t>
  </si>
  <si>
    <t>MDIR</t>
  </si>
  <si>
    <t>Objeto/ Descrição</t>
  </si>
  <si>
    <t>Município/ Bacia</t>
  </si>
  <si>
    <t>Recomendação PSH-RMBH</t>
  </si>
  <si>
    <t>Eixo de Atuação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</si>
</sst>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R$&quot;* #,##0.00_-;\-&quot;R$&quot;* #,##0.00_-;_-&quot;R$&quot;* &quot;-&quot;??_-;_-@_-"/>
    <numFmt numFmtId="167" formatCode="&quot;R$&quot;\ #,##0.00"/>
  </numFmts>
  <fonts count="14" x14ac:knownFonts="1">
    <font>
      <sz val="11"/>
      <color theme="1"/>
      <name val="Calibri"/>
      <family val="2"/>
      <scheme val="minor"/>
    </font>
    <font>
      <sz val="8"/>
      <name val="Calibri"/>
      <family val="2"/>
      <scheme val="minor"/>
    </font>
    <font>
      <u/>
      <sz val="11"/>
      <color theme="10"/>
      <name val="Calibri"/>
      <family val="2"/>
      <scheme val="minor"/>
    </font>
    <font>
      <sz val="11"/>
      <color theme="1"/>
      <name val="Calibri"/>
      <family val="2"/>
      <scheme val="minor"/>
    </font>
    <font>
      <b/>
      <sz val="9"/>
      <color theme="0"/>
      <name val="Calibri"/>
      <family val="2"/>
    </font>
    <font>
      <sz val="9"/>
      <color theme="1"/>
      <name val="Calibri"/>
      <family val="2"/>
    </font>
    <font>
      <sz val="9"/>
      <name val="Calibri"/>
      <family val="2"/>
    </font>
    <font>
      <u/>
      <sz val="11"/>
      <color theme="10"/>
      <name val="Calibri"/>
      <family val="2"/>
    </font>
    <font>
      <u/>
      <sz val="9"/>
      <color theme="10"/>
      <name val="Calibri"/>
      <family val="2"/>
    </font>
    <font>
      <u/>
      <sz val="9"/>
      <name val="Calibri"/>
      <family val="2"/>
    </font>
    <font>
      <b/>
      <sz val="9"/>
      <name val="Calibri"/>
      <family val="2"/>
    </font>
    <font>
      <sz val="11"/>
      <color theme="1"/>
      <name val="Arial"/>
      <family val="2"/>
    </font>
    <font>
      <sz val="9"/>
      <color theme="1"/>
      <name val="Arial"/>
      <family val="2"/>
    </font>
    <font>
      <b/>
      <sz val="9"/>
      <color theme="0"/>
      <name val="Arial"/>
      <family val="2"/>
    </font>
  </fonts>
  <fills count="4">
    <fill>
      <patternFill patternType="none"/>
    </fill>
    <fill>
      <patternFill patternType="gray125"/>
    </fill>
    <fill>
      <patternFill patternType="solid">
        <fgColor theme="8" tint="-0.249977111117893"/>
        <bgColor indexed="64"/>
      </patternFill>
    </fill>
    <fill>
      <patternFill patternType="solid">
        <fgColor theme="7" tint="0.79998168889431442"/>
        <bgColor indexed="64"/>
      </patternFill>
    </fill>
  </fills>
  <borders count="3">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s>
  <cellStyleXfs count="4">
    <xf numFmtId="0" fontId="0" fillId="0" borderId="0"/>
    <xf numFmtId="0" fontId="2" fillId="0" borderId="0" applyNumberFormat="0" applyFill="0" applyBorder="0" applyAlignment="0" applyProtection="0"/>
    <xf numFmtId="164" fontId="3" fillId="0" borderId="0" applyFont="0" applyFill="0" applyBorder="0" applyAlignment="0" applyProtection="0"/>
    <xf numFmtId="9" fontId="3" fillId="0" borderId="0" applyFont="0" applyFill="0" applyBorder="0" applyAlignment="0" applyProtection="0"/>
  </cellStyleXfs>
  <cellXfs count="37">
    <xf numFmtId="0" fontId="0" fillId="0" borderId="0" xfId="0"/>
    <xf numFmtId="1" fontId="4" fillId="2" borderId="1" xfId="0" applyNumberFormat="1" applyFont="1" applyFill="1" applyBorder="1" applyAlignment="1">
      <alignment horizontal="center" vertical="center" wrapText="1"/>
    </xf>
    <xf numFmtId="167" fontId="4" fillId="2" borderId="1" xfId="2" applyNumberFormat="1" applyFont="1" applyFill="1" applyBorder="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1" fontId="6" fillId="0" borderId="1" xfId="0" applyNumberFormat="1" applyFont="1" applyBorder="1" applyAlignment="1">
      <alignment horizontal="center" vertical="center" wrapText="1"/>
    </xf>
    <xf numFmtId="167" fontId="6" fillId="0" borderId="1" xfId="2" applyNumberFormat="1" applyFont="1" applyFill="1" applyBorder="1" applyAlignment="1">
      <alignment horizontal="center" vertical="center" wrapText="1"/>
    </xf>
    <xf numFmtId="17"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67" fontId="5" fillId="0" borderId="1" xfId="2" applyNumberFormat="1" applyFont="1" applyFill="1" applyBorder="1" applyAlignment="1">
      <alignment horizontal="center" vertical="center" wrapText="1"/>
    </xf>
    <xf numFmtId="0" fontId="5" fillId="0" borderId="1" xfId="0" quotePrefix="1" applyFont="1" applyBorder="1" applyAlignment="1">
      <alignment horizontal="center" vertical="center" wrapText="1"/>
    </xf>
    <xf numFmtId="4" fontId="6" fillId="0" borderId="1" xfId="3" applyNumberFormat="1" applyFont="1" applyFill="1" applyBorder="1" applyAlignment="1">
      <alignment horizontal="center" vertical="center" wrapText="1"/>
    </xf>
    <xf numFmtId="9" fontId="6" fillId="0" borderId="1" xfId="3" applyFont="1" applyFill="1" applyBorder="1" applyAlignment="1">
      <alignment horizontal="center" vertical="center" wrapText="1"/>
    </xf>
    <xf numFmtId="167" fontId="5" fillId="0" borderId="1" xfId="2" applyNumberFormat="1" applyFont="1" applyBorder="1" applyAlignment="1">
      <alignment horizontal="center" vertical="center" wrapText="1"/>
    </xf>
    <xf numFmtId="1" fontId="10" fillId="0" borderId="1" xfId="0" applyNumberFormat="1" applyFont="1" applyBorder="1" applyAlignment="1">
      <alignment horizontal="center" vertical="center" wrapText="1"/>
    </xf>
    <xf numFmtId="0" fontId="8" fillId="0" borderId="1" xfId="1" applyFont="1" applyFill="1" applyBorder="1" applyAlignment="1">
      <alignment horizontal="center" vertical="center" wrapText="1"/>
    </xf>
    <xf numFmtId="167" fontId="5" fillId="0" borderId="0" xfId="2" applyNumberFormat="1" applyFont="1" applyFill="1" applyBorder="1" applyAlignment="1">
      <alignment horizontal="center" vertical="center" wrapText="1"/>
    </xf>
    <xf numFmtId="0" fontId="5" fillId="0" borderId="1" xfId="0" applyFont="1" applyBorder="1" applyAlignment="1">
      <alignment horizontal="center" vertical="center"/>
    </xf>
    <xf numFmtId="1" fontId="13" fillId="2"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0" fontId="11" fillId="0" borderId="0" xfId="0" applyFont="1"/>
    <xf numFmtId="0" fontId="12" fillId="0" borderId="1" xfId="0" applyFont="1" applyBorder="1" applyAlignment="1">
      <alignment horizontal="center" vertical="center" wrapText="1"/>
    </xf>
    <xf numFmtId="167" fontId="13" fillId="2" borderId="1" xfId="2" applyNumberFormat="1" applyFont="1" applyFill="1" applyBorder="1" applyAlignment="1">
      <alignment horizontal="center" vertical="center" wrapText="1"/>
    </xf>
    <xf numFmtId="14" fontId="12" fillId="0" borderId="1" xfId="0" applyNumberFormat="1" applyFont="1" applyBorder="1" applyAlignment="1">
      <alignment horizontal="center" vertical="center" wrapText="1"/>
    </xf>
    <xf numFmtId="0" fontId="8" fillId="0" borderId="1" xfId="1" applyFont="1" applyBorder="1" applyAlignment="1">
      <alignment horizontal="center" vertical="center" wrapText="1"/>
    </xf>
    <xf numFmtId="0" fontId="2" fillId="0" borderId="1" xfId="1" applyFill="1" applyBorder="1" applyAlignment="1">
      <alignment horizontal="center" vertical="center" wrapText="1"/>
    </xf>
    <xf numFmtId="0" fontId="9" fillId="0" borderId="1" xfId="1" applyFont="1" applyFill="1" applyBorder="1" applyAlignment="1">
      <alignment horizontal="center" vertical="center" wrapText="1"/>
    </xf>
    <xf numFmtId="0" fontId="2" fillId="0" borderId="1" xfId="1" applyBorder="1" applyAlignment="1">
      <alignment horizontal="center" vertical="center" wrapText="1"/>
    </xf>
    <xf numFmtId="0" fontId="6" fillId="0" borderId="1" xfId="1" applyFont="1" applyFill="1" applyBorder="1" applyAlignment="1">
      <alignment horizontal="center" vertical="center" wrapText="1"/>
    </xf>
    <xf numFmtId="1" fontId="8" fillId="0" borderId="1" xfId="1" applyNumberFormat="1" applyFont="1" applyBorder="1" applyAlignment="1">
      <alignment horizontal="center" vertical="center" wrapText="1"/>
    </xf>
    <xf numFmtId="0" fontId="7" fillId="0" borderId="1" xfId="1" applyFont="1" applyFill="1" applyBorder="1" applyAlignment="1">
      <alignment horizontal="center" vertical="center" wrapText="1"/>
    </xf>
    <xf numFmtId="1" fontId="6" fillId="0" borderId="1" xfId="3" applyNumberFormat="1" applyFont="1" applyFill="1" applyBorder="1" applyAlignment="1">
      <alignment horizontal="center" vertical="center" wrapText="1"/>
    </xf>
    <xf numFmtId="2" fontId="6" fillId="0" borderId="1" xfId="3" applyNumberFormat="1" applyFont="1" applyFill="1" applyBorder="1" applyAlignment="1">
      <alignment horizontal="center" vertical="center" wrapText="1"/>
    </xf>
    <xf numFmtId="2" fontId="5" fillId="0" borderId="1" xfId="2" applyNumberFormat="1" applyFont="1" applyFill="1" applyBorder="1" applyAlignment="1">
      <alignment horizontal="center" vertical="center" wrapText="1"/>
    </xf>
    <xf numFmtId="0" fontId="5" fillId="0" borderId="2" xfId="0" applyFont="1" applyBorder="1" applyAlignment="1">
      <alignment horizontal="center" vertical="center" wrapText="1"/>
    </xf>
    <xf numFmtId="1" fontId="6" fillId="0" borderId="2" xfId="0" applyNumberFormat="1" applyFont="1" applyBorder="1" applyAlignment="1">
      <alignment horizontal="center" vertical="center" wrapText="1"/>
    </xf>
    <xf numFmtId="167" fontId="5" fillId="0" borderId="2" xfId="2" applyNumberFormat="1" applyFont="1" applyFill="1" applyBorder="1" applyAlignment="1">
      <alignment horizontal="center" vertical="center" wrapText="1"/>
    </xf>
  </cellXfs>
  <cellStyles count="4">
    <cellStyle name="Hiperlink" xfId="1" builtinId="8"/>
    <cellStyle name="Moeda" xfId="2" builtinId="4"/>
    <cellStyle name="Normal" xfId="0" builtinId="0"/>
    <cellStyle name="Porcentagem"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6" Type="http://schemas.openxmlformats.org/officeDocument/2006/relationships/hyperlink" Target="https://www.solucoesparacidades.com.br/wp-content/uploads/2014/03/AF_05_VALE%20DOS%20CRISTAIS.pdf" TargetMode="External"/><Relationship Id="rId21" Type="http://schemas.openxmlformats.org/officeDocument/2006/relationships/hyperlink" Target="http://jeceaba.mg.gov.br/jeceaba/index.php/principal/noticia/1544/A-Defesa-Civil-de-Jeceaba-em-parceria-com-a-Secretaria-de-Obras-e-o-Departamento-de-Meio-Ambiente-da-Prefeitura-realizaram-uma-limpeza-nas-margens-da-MG-155-no-trevo-da-VSB-at%C3%A9-o-Centro-do-Munic%C3%ADp" TargetMode="External"/><Relationship Id="rId42" Type="http://schemas.openxmlformats.org/officeDocument/2006/relationships/hyperlink" Target="https://www.betim.mg.gov.br/portal/secretarias-paginas/80/divisao-de-educacao-ambiental/" TargetMode="External"/><Relationship Id="rId47" Type="http://schemas.openxmlformats.org/officeDocument/2006/relationships/hyperlink" Target="https://www.gov.br/mdr/pt-br/assuntos/seguranca-hidrica/programa-aguas-brasileiras/projetos/bacia-do-sao-francisco/projeto-revitalizacao-da-bacia-hidrografica-rio-das-velhas" TargetMode="External"/><Relationship Id="rId63" Type="http://schemas.openxmlformats.org/officeDocument/2006/relationships/hyperlink" Target="https://cbhvelhas.org.br/velhasfacoparte/" TargetMode="External"/><Relationship Id="rId68" Type="http://schemas.openxmlformats.org/officeDocument/2006/relationships/hyperlink" Target="https://prefeitura.pbh.gov.br/obras-e-infraestrutura/defesa-civil/sistema-de-protecao-e-defesa-civil" TargetMode="External"/><Relationship Id="rId2" Type="http://schemas.openxmlformats.org/officeDocument/2006/relationships/hyperlink" Target="https://prefeitura.pbh.gov.br/obras-e-infraestrutura/informacoes/publicacoes/instrumentos-gestao-riscos-ambientais-sociais" TargetMode="External"/><Relationship Id="rId16" Type="http://schemas.openxmlformats.org/officeDocument/2006/relationships/hyperlink" Target="https://www.itauna.mg.gov.br/portal/noticias/0/3/2212/prefeitura-da-inicio-ao-programa-conservacao-de-solo-e-agua/" TargetMode="External"/><Relationship Id="rId29" Type="http://schemas.openxmlformats.org/officeDocument/2006/relationships/hyperlink" Target="https://pedroleopoldo.mg.gov.br/?p=2743" TargetMode="External"/><Relationship Id="rId11" Type="http://schemas.openxmlformats.org/officeDocument/2006/relationships/hyperlink" Target="http://www.google.com/maps/d/viewer?mid=1zAawqpKLxNuNX30Mq3zIb7FrskHUNUSE&amp;ll=-19.863733273036537%2C-44.10720396429368&amp;z=12" TargetMode="External"/><Relationship Id="rId24" Type="http://schemas.openxmlformats.org/officeDocument/2006/relationships/hyperlink" Target="https://matozinhos.educacaopatrimonial.org.br/" TargetMode="External"/><Relationship Id="rId32" Type="http://schemas.openxmlformats.org/officeDocument/2006/relationships/hyperlink" Target="https://www.ribeiraodasneves.mg.gov.br/detalhe-da-materia/info/educacao-ambiental-itinerante/59047" TargetMode="External"/><Relationship Id="rId37" Type="http://schemas.openxmlformats.org/officeDocument/2006/relationships/hyperlink" Target="http://site.sementemg.org/programa-de-recuperacao-ambiental-da-bacia-do-rio" TargetMode="External"/><Relationship Id="rId40" Type="http://schemas.openxmlformats.org/officeDocument/2006/relationships/hyperlink" Target="https://www.agenciaminas.mg.gov.br/noticia/estado-faz-estudo-para-criar-nova-unidade-de-conservacao-na-serra-do-cipo" TargetMode="External"/><Relationship Id="rId45" Type="http://schemas.openxmlformats.org/officeDocument/2006/relationships/hyperlink" Target="http://www.agricultura.mg.gov.br/index.php/ci-soja/story/390-ruralminas-desenvolve-obras-nas-sub-bacias-do-sao-francisco" TargetMode="External"/><Relationship Id="rId53" Type="http://schemas.openxmlformats.org/officeDocument/2006/relationships/hyperlink" Target="https://www.gov.br/mdr/pt-br/assuntos/seguranca-hidrica/programa-aguas-brasileiras/projetos/bacia-do-sao-francisco/projeto-recomposicao-florestal-da-sub-bacia-do-ribeirao-sabara-caete-em-sabara-2013-regiao-metropolitana-de-belo-horizonte" TargetMode="External"/><Relationship Id="rId58" Type="http://schemas.openxmlformats.org/officeDocument/2006/relationships/hyperlink" Target="https://cbhvelhas.org.br/evento/reuniao-ordinaria-virtual-do-scbh-ribeirao-da-mata-7/" TargetMode="External"/><Relationship Id="rId66" Type="http://schemas.openxmlformats.org/officeDocument/2006/relationships/hyperlink" Target="https://www.ecoescolabh.com/_files/ugd/c59914_da43e2fde6d5439da4189305133922f2.pdf" TargetMode="External"/><Relationship Id="rId74" Type="http://schemas.openxmlformats.org/officeDocument/2006/relationships/printerSettings" Target="../printerSettings/printerSettings1.bin"/><Relationship Id="rId5" Type="http://schemas.openxmlformats.org/officeDocument/2006/relationships/hyperlink" Target="https://www.mg.gov.br/pro-brumadinho/pagina/plano-de-recuperacao-socioambiental-versao-preliminar" TargetMode="External"/><Relationship Id="rId61" Type="http://schemas.openxmlformats.org/officeDocument/2006/relationships/hyperlink" Target="http://www.agricultura.mg.gov.br/certificaminas/website/index.php/assist-tecnica/assist-tecnica" TargetMode="External"/><Relationship Id="rId19" Type="http://schemas.openxmlformats.org/officeDocument/2006/relationships/hyperlink" Target="https://cdn.agenciapeixevivo.org.br/files/images/2014/cbhvelhas/PMSB/P4_Projetos_e_coes_Jaboticatubas.pdf" TargetMode="External"/><Relationship Id="rId14" Type="http://schemas.openxmlformats.org/officeDocument/2006/relationships/hyperlink" Target="https://www.igarape.mg.gov.br/principal" TargetMode="External"/><Relationship Id="rId22" Type="http://schemas.openxmlformats.org/officeDocument/2006/relationships/hyperlink" Target="https://www.jequitiba.mg.gov.br/site/aplicativo-e-usado-como-alerta-em-caso-de-inundacoes-em-jequitiba/" TargetMode="External"/><Relationship Id="rId27" Type="http://schemas.openxmlformats.org/officeDocument/2006/relationships/hyperlink" Target="https://cdn.agenciapeixevivo.org.br/arquivos/images/subcomites/planosmunicipais/PMSB/Ouro_Preto/4_PPA_OURO_PRETO_FINAL.pdf" TargetMode="External"/><Relationship Id="rId30" Type="http://schemas.openxmlformats.org/officeDocument/2006/relationships/hyperlink" Target="https://www.resendecosta.mg.gov.br/noticia/17917" TargetMode="External"/><Relationship Id="rId35" Type="http://schemas.openxmlformats.org/officeDocument/2006/relationships/hyperlink" Target="https://www.emater.mg.gov.br/portal.do/site-noticias/emater-mg-atua-em-projetos-ambientais-de-recuperacao-hidrica-em-sao-joaquim-de-bicas/?flagweb=novosite_pagina_interna&amp;id=24853" TargetMode="External"/><Relationship Id="rId43" Type="http://schemas.openxmlformats.org/officeDocument/2006/relationships/hyperlink" Target="https://www.copasa.com.br/wps/portal/internet/meio-ambiente/pro-mananciais" TargetMode="External"/><Relationship Id="rId48" Type="http://schemas.openxmlformats.org/officeDocument/2006/relationships/hyperlink" Target="http://www.feam.br/component/content/article/901-bacia-do-rio-paraopeba" TargetMode="External"/><Relationship Id="rId56" Type="http://schemas.openxmlformats.org/officeDocument/2006/relationships/hyperlink" Target="https://www.em.com.br/app/noticia/gerais/2022/12/05/interna_gerais,1429560/conjunto-pedra-rachada-em-sabara-pode-virar-unidade-de-conservacao.shtml" TargetMode="External"/><Relationship Id="rId64" Type="http://schemas.openxmlformats.org/officeDocument/2006/relationships/hyperlink" Target="https://ambientacao.meioambiente.mg.gov.br/index.php/o-programa/o-que-e" TargetMode="External"/><Relationship Id="rId69" Type="http://schemas.openxmlformats.org/officeDocument/2006/relationships/hyperlink" Target="https://www7.fiemg.com.br/fiemg/produto/gestao-de-recursos-hidricos" TargetMode="External"/><Relationship Id="rId8" Type="http://schemas.openxmlformats.org/officeDocument/2006/relationships/hyperlink" Target="https://www.claudio.mg.gov.br/portal/noticias/0/3/2628/vem-ai-o-circuito-aguas/" TargetMode="External"/><Relationship Id="rId51" Type="http://schemas.openxmlformats.org/officeDocument/2006/relationships/hyperlink" Target="http://www.meioambiente.mg.gov.br/noticias/4677-estado-e-prefeitura-de-contagem-anunciam-revitalizacao-da-apa-parque-fernao-dias" TargetMode="External"/><Relationship Id="rId72" Type="http://schemas.openxmlformats.org/officeDocument/2006/relationships/hyperlink" Target="https://prefeitura.pbh.gov.br/slu/ponto-limpo" TargetMode="External"/><Relationship Id="rId3" Type="http://schemas.openxmlformats.org/officeDocument/2006/relationships/hyperlink" Target="https://www.otempo.com.br/o-tempo-betim/projeto-cadastrara-nascentes-e-fara-o-georreferenciamento-1.2464331" TargetMode="External"/><Relationship Id="rId12" Type="http://schemas.openxmlformats.org/officeDocument/2006/relationships/hyperlink" Target="https://www.emater.mg.gov.br/portal.do/site-noticias/pesquisa-aborda-acoes-da-emater-mg-para-a-conservacao-do-solo-e-da-agua/?flagweb=novosite_pagina_interna&amp;id=8773" TargetMode="External"/><Relationship Id="rId17" Type="http://schemas.openxmlformats.org/officeDocument/2006/relationships/hyperlink" Target="https://cbhvelhas.org.br/noticias/programa-aguas-integradas-incentiva-participacao-de-produtores-na-recuperacao-da-sub-bacia-do-rio-itabirito/" TargetMode="External"/><Relationship Id="rId25" Type="http://schemas.openxmlformats.org/officeDocument/2006/relationships/hyperlink" Target="https://novalima.mg.gov.br/uploads/legislacoes/1584035274zbVomR.pdf" TargetMode="External"/><Relationship Id="rId33" Type="http://schemas.openxmlformats.org/officeDocument/2006/relationships/hyperlink" Target="https://cbhvelhas.org.br/noticias-internas/pedra-rachada-em-sabara-e-contemplada-com-estudo-para-criacao-de-unidade-de-conservacao/" TargetMode="External"/><Relationship Id="rId38" Type="http://schemas.openxmlformats.org/officeDocument/2006/relationships/hyperlink" Target="https://www.baldim.mg.gov.br/index.php/en/homepage/programa-de-limpeza-e-tratamento" TargetMode="External"/><Relationship Id="rId46" Type="http://schemas.openxmlformats.org/officeDocument/2006/relationships/hyperlink" Target="https://cbhvelhas.org.br/noticias-internas/subcomite-ribeirao-onca-apresenta-projeto-de-revitalizacao-de-area-verde-e-fundo-de-vale/" TargetMode="External"/><Relationship Id="rId59" Type="http://schemas.openxmlformats.org/officeDocument/2006/relationships/hyperlink" Target="https://prefeitura.pbh.gov.br/obras-e-infraestrutura/informacoes/publicacoes/programa-reducao-riscos-inundacao-melhorias-urbanas-bacia-ribeirao-isidoro" TargetMode="External"/><Relationship Id="rId67" Type="http://schemas.openxmlformats.org/officeDocument/2006/relationships/hyperlink" Target="https://prefeitura.pbh.gov.br/noticias/pampulha-limpa-pbh-lanca-plano-para-acabar-com-lancamento-de-esgoto-na-lagoa" TargetMode="External"/><Relationship Id="rId20" Type="http://schemas.openxmlformats.org/officeDocument/2006/relationships/hyperlink" Target="http://jeceaba.mg.gov.br/jeceaba/index.php/principal/noticia/1032/Plantio-de-100-mudas-de-esp%C3%A9cies-nativas-contribui-para-a-recupera%C3%A7%C3%A3o-de-nascente-no-Dinizes---Jeceaba" TargetMode="External"/><Relationship Id="rId41" Type="http://schemas.openxmlformats.org/officeDocument/2006/relationships/hyperlink" Target="https://cbhriopara.org.br/projetos/programa-de-conservacao-ambiental-e-producao-de-agua/" TargetMode="External"/><Relationship Id="rId54" Type="http://schemas.openxmlformats.org/officeDocument/2006/relationships/hyperlink" Target="https://cbhvelhas.org.br/noticias/recuperacao-florestal-em-caete-e-sabara-e-articulada-pelo-cbh-rio-das-velhas-com-o-ministerio-publico/" TargetMode="External"/><Relationship Id="rId62" Type="http://schemas.openxmlformats.org/officeDocument/2006/relationships/hyperlink" Target="https://www7.fiemg.com.br/fiemg/produto/alianca-ambiental-estrategica" TargetMode="External"/><Relationship Id="rId70" Type="http://schemas.openxmlformats.org/officeDocument/2006/relationships/hyperlink" Target="https://portalinfohidro.igam.mg.gov.br/sem-categoria/336-para-saber-mais-1-somos-todos-aguas" TargetMode="External"/><Relationship Id="rId1" Type="http://schemas.openxmlformats.org/officeDocument/2006/relationships/hyperlink" Target="https://www.solucoesparacidades.com.br/wp-content/uploads/2013/09/AF_DRENNURBS_WEB.pdf" TargetMode="External"/><Relationship Id="rId6" Type="http://schemas.openxmlformats.org/officeDocument/2006/relationships/hyperlink" Target="https://camaracarmodocajuru.mg.gov.br/arquivos/download?idArquivo=3932&amp;idCategoria=1" TargetMode="External"/><Relationship Id="rId15" Type="http://schemas.openxmlformats.org/officeDocument/2006/relationships/hyperlink" Target="https://uaiagro.com.br/recuperacao-de-nascentes-beneficia-produtores-rurais-em-igaratinga/" TargetMode="External"/><Relationship Id="rId23" Type="http://schemas.openxmlformats.org/officeDocument/2006/relationships/hyperlink" Target="https://www.jequitiba.mg.gov.br/site/simulado-de-evacuacao-da-area-de-risco-de-inundacao/" TargetMode="External"/><Relationship Id="rId28" Type="http://schemas.openxmlformats.org/officeDocument/2006/relationships/hyperlink" Target="https://www.em.com.br/app/noticia/gerais/2021/06/10/interna_gerais,1275571/para-de-minas-inicia-programa-de-conservacao-do-ribeirao-paciencia.shtml" TargetMode="External"/><Relationship Id="rId36" Type="http://schemas.openxmlformats.org/officeDocument/2006/relationships/hyperlink" Target="https://cbhvelhas.org.br/noticias/criacao-de-unidade-de-conservacao-e-tema-de-curso-em-sete-lagoas-mg/" TargetMode="External"/><Relationship Id="rId49" Type="http://schemas.openxmlformats.org/officeDocument/2006/relationships/hyperlink" Target="https://www.gov.br/mdr/pt-br/assuntos/seguranca-hidrica/programa-aguas-brasileiras/projetos/bacia-do-sao-francisco/projeto-plantando-aguas-para-o-rio-sao-francisco-inovacao-em-restauracao-florestal-e-conservacao-de-solo-e-agua" TargetMode="External"/><Relationship Id="rId57" Type="http://schemas.openxmlformats.org/officeDocument/2006/relationships/hyperlink" Target="https://manuelzao.ufmg.br/pesquisadores-da-ufmg-realizam-estudo-inedito-na-lagoa-santo-antonio-em-pedro-leopoldo/" TargetMode="External"/><Relationship Id="rId10" Type="http://schemas.openxmlformats.org/officeDocument/2006/relationships/hyperlink" Target="https://www.portal.contagem.mg.gov.br/portal/noticias/0/3/68217/prefeitura-desenvolve-projeto-de-recuperacao-de-area-de-preservacao-em-condominios-da-regiao-sede/" TargetMode="External"/><Relationship Id="rId31" Type="http://schemas.openxmlformats.org/officeDocument/2006/relationships/hyperlink" Target="https://resendecosta.mg.gov.br/noticia/22479" TargetMode="External"/><Relationship Id="rId44" Type="http://schemas.openxmlformats.org/officeDocument/2006/relationships/hyperlink" Target="https://www.copasa.com.br/wps/portal/internet/meio-ambiente/educacao-ambiental" TargetMode="External"/><Relationship Id="rId52" Type="http://schemas.openxmlformats.org/officeDocument/2006/relationships/hyperlink" Target="https://www.gov.br/mdr/pt-br/assuntos/seguranca-hidrica/programa-aguas-brasileiras/projetos/bacia-do-sao-francisco/projeto-recuperacao-de-areas-degradadas-da-microbacia-do-isidoro-2013-sub-bacia-do-rio-das-velhas" TargetMode="External"/><Relationship Id="rId60" Type="http://schemas.openxmlformats.org/officeDocument/2006/relationships/hyperlink" Target="https://www.agenciaminas.mg.gov.br/noticia/programa-irriga-minas-beneficia-mais-de-700-agricultores-familiares-em-2021" TargetMode="External"/><Relationship Id="rId65" Type="http://schemas.openxmlformats.org/officeDocument/2006/relationships/hyperlink" Target="https://cbhvelhas.org.br/noticias-internas/cbh-rio-das-velhas-contrata-estudo-para-realizar-o-mapeamento-de-corredores-ecologicos-nas-ute-ribeirao-da-mata-e-carste/" TargetMode="External"/><Relationship Id="rId73" Type="http://schemas.openxmlformats.org/officeDocument/2006/relationships/hyperlink" Target="http://www.agenciarmbh.mg.gov.br/agencia-integra-grupo-de-recuperacao-da-lagoa-da-petrobras/" TargetMode="External"/><Relationship Id="rId4" Type="http://schemas.openxmlformats.org/officeDocument/2006/relationships/hyperlink" Target="https://www.betim.mg.gov.br/portal/secretarias-paginas/80/divisao-de-educacao-ambiental/" TargetMode="External"/><Relationship Id="rId9" Type="http://schemas.openxmlformats.org/officeDocument/2006/relationships/hyperlink" Target="https://www.portal.contagem.mg.gov.br/portal/noticias/0/3/61535/projeto-rio-da-minha-vida-convida-comunidade-a-proteger-e-recuperar-recursos-hidricos/" TargetMode="External"/><Relationship Id="rId13" Type="http://schemas.openxmlformats.org/officeDocument/2006/relationships/hyperlink" Target="https://www.ibirite.mg.gov.br/detalhe-da-materia/info/escolas-programas-e-projetos-acoes-da-secretaria-de-educacao/6529" TargetMode="External"/><Relationship Id="rId18" Type="http://schemas.openxmlformats.org/officeDocument/2006/relationships/hyperlink" Target="https://www.amda.org.br/index.php/projetos/2787-corredores-ecologicos-entre-a-ape-do-rio-manso-e-o-parque-estadual-da-serra-do-rola-moca-serra-dos-tres-irmaos-e-itatiaiucu" TargetMode="External"/><Relationship Id="rId39" Type="http://schemas.openxmlformats.org/officeDocument/2006/relationships/hyperlink" Target="https://voluntarias.plataformamaisbrasil.gov.br/voluntarias/ConsultarProposta/ResultadoDaConsultaDeConvenioSelecionarConvenio.do?sequencialConvenio=913051&amp;Usr=guest&amp;Pwd=guest" TargetMode="External"/><Relationship Id="rId34" Type="http://schemas.openxmlformats.org/officeDocument/2006/relationships/hyperlink" Target="https://www.emater.mg.gov.br/portal.do/site-noticias/emater-mg-atua-em-projetos-ambientais-de-recuperacao-hidrica-em-sao-joaquim-de-bicas/?flagweb=novosite_pagina_interna&amp;id=24853" TargetMode="External"/><Relationship Id="rId50" Type="http://schemas.openxmlformats.org/officeDocument/2006/relationships/hyperlink" Target="https://prefeitura.pbh.gov.br/obras-e-infraestrutura/informacoes/diretoria-de-gestao-de-aguas-urbanas/cartas-de-inundacoes" TargetMode="External"/><Relationship Id="rId55" Type="http://schemas.openxmlformats.org/officeDocument/2006/relationships/hyperlink" Target="https://www.google.com/maps/d/u/0/viewer?mid=1FhFlNsRlZCnbejESLGEimrfly-QPYH11&amp;ll=-20.269995483495116%2C-43.62711726601937&amp;z=15" TargetMode="External"/><Relationship Id="rId7" Type="http://schemas.openxmlformats.org/officeDocument/2006/relationships/hyperlink" Target="https://www.claudio.mg.gov.br/portal/noticias/0/3/980/municipio-e-contemplado-com-programa-de-revitalizacao-de-nascentes-e-matas-ciliares" TargetMode="External"/><Relationship Id="rId71" Type="http://schemas.openxmlformats.org/officeDocument/2006/relationships/hyperlink" Target="https://cbhvelhas.org.br/programarevitaliza/o-program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38-4D9D-40A5-9A05-EE7155113AC4}">
  <dimension ref="A1:C16"/>
  <sheetViews>
    <sheetView workbookViewId="0">
      <selection activeCell="B4" sqref="B4"/>
    </sheetView>
  </sheetViews>
  <sheetFormatPr defaultColWidth="9.109375" defaultRowHeight="13.8" x14ac:dyDescent="0.25"/>
  <cols>
    <col min="1" max="1" width="24.33203125" style="20" bestFit="1" customWidth="1"/>
    <col min="2" max="2" width="63.6640625" style="20" customWidth="1"/>
    <col min="3" max="3" width="12.5546875" style="20" bestFit="1" customWidth="1"/>
    <col min="4" max="16384" width="9.109375" style="20"/>
  </cols>
  <sheetData>
    <row r="1" spans="1:3" x14ac:dyDescent="0.25">
      <c r="A1" s="18" t="s">
        <v>119</v>
      </c>
      <c r="B1" s="19" t="s">
        <v>208</v>
      </c>
      <c r="C1" s="20" t="s">
        <v>329</v>
      </c>
    </row>
    <row r="2" spans="1:3" ht="24.75" customHeight="1" x14ac:dyDescent="0.25">
      <c r="A2" s="18" t="s">
        <v>120</v>
      </c>
      <c r="B2" s="21" t="str">
        <f>VLOOKUP($B$1,Inventário!$A$2:$V$79,3,FALSE)</f>
        <v>Sistema de Alerta de Eventos Críticos (SACE)</v>
      </c>
    </row>
    <row r="3" spans="1:3" ht="65.25" customHeight="1" x14ac:dyDescent="0.25">
      <c r="A3" s="18" t="s">
        <v>324</v>
      </c>
      <c r="B3" s="21" t="str">
        <f>VLOOKUP($B$1,Inventário!$A$2:$V$79,4,FALSE)</f>
        <v>Desde dezembro de 2018, algumas cidades às margens do Rio das Velhas contam com o Sistema de Alerta de Eventos Críticos (SACE). A plataforma foi desenvolvida pelo Serviço Geológico do Brasil (CPRM), órgão ligado à Agência Nacional de Águas (ANA), que tem como objetivo monitorar a alta nos níveis do rio e com isso antecipar ações de prevenção em caso de inundações</v>
      </c>
    </row>
    <row r="4" spans="1:3" x14ac:dyDescent="0.25">
      <c r="A4" s="18" t="s">
        <v>323</v>
      </c>
      <c r="B4" s="21" t="str">
        <f>VLOOKUP($B$1,Inventário!$A$2:$V$79,5,FALSE)</f>
        <v>Jequitibá</v>
      </c>
    </row>
    <row r="5" spans="1:3" x14ac:dyDescent="0.25">
      <c r="A5" s="18" t="s">
        <v>122</v>
      </c>
      <c r="B5" s="21" t="str">
        <f>VLOOKUP($B$1,Inventário!$A$2:$V$79,7,FALSE)</f>
        <v>Rio das Velhas</v>
      </c>
    </row>
    <row r="6" spans="1:3" x14ac:dyDescent="0.25">
      <c r="A6" s="18" t="s">
        <v>124</v>
      </c>
      <c r="B6" s="21" t="str">
        <f>VLOOKUP($B$1,Inventário!$A$2:$V$79,8,FALSE)</f>
        <v>Projeto</v>
      </c>
    </row>
    <row r="7" spans="1:3" x14ac:dyDescent="0.25">
      <c r="A7" s="18" t="s">
        <v>125</v>
      </c>
      <c r="B7" s="21" t="str">
        <f>VLOOKUP($B$1,Inventário!$A$2:$V$79,9,FALSE)</f>
        <v>Em andamento</v>
      </c>
    </row>
    <row r="8" spans="1:3" x14ac:dyDescent="0.25">
      <c r="A8" s="18" t="s">
        <v>326</v>
      </c>
      <c r="B8" s="21">
        <f>VLOOKUP($B$1,Inventário!$A$2:$V$79,10,FALSE)</f>
        <v>2018</v>
      </c>
    </row>
    <row r="9" spans="1:3" x14ac:dyDescent="0.25">
      <c r="A9" s="18" t="s">
        <v>327</v>
      </c>
      <c r="B9" s="21" t="str">
        <f>VLOOKUP($B$1,Inventário!$A$2:$V$79,11,FALSE)</f>
        <v>-</v>
      </c>
    </row>
    <row r="10" spans="1:3" ht="24" x14ac:dyDescent="0.25">
      <c r="A10" s="22" t="s">
        <v>325</v>
      </c>
      <c r="B10" s="21" t="str">
        <f>VLOOKUP($B$1,Inventário!$A$2:$V$79,12,FALSE)</f>
        <v>-</v>
      </c>
    </row>
    <row r="11" spans="1:3" ht="24" x14ac:dyDescent="0.25">
      <c r="A11" s="18" t="s">
        <v>126</v>
      </c>
      <c r="B11" s="23" t="str">
        <f>VLOOKUP($B$1,Inventário!$A$2:$V$79,13,FALSE)</f>
        <v>-</v>
      </c>
    </row>
    <row r="12" spans="1:3" ht="24" x14ac:dyDescent="0.25">
      <c r="A12" s="18" t="s">
        <v>130</v>
      </c>
      <c r="B12" s="21" t="str">
        <f>VLOOKUP($B$1,Inventário!$A$2:$V$79,14,FALSE)</f>
        <v>-</v>
      </c>
    </row>
    <row r="13" spans="1:3" x14ac:dyDescent="0.25">
      <c r="A13" s="18" t="s">
        <v>131</v>
      </c>
      <c r="B13" s="21" t="str">
        <f>VLOOKUP($B$1,Inventário!$A$2:$V$79,15,FALSE)</f>
        <v>CPRM, ANA</v>
      </c>
    </row>
    <row r="14" spans="1:3" x14ac:dyDescent="0.25">
      <c r="A14" s="18" t="s">
        <v>871</v>
      </c>
      <c r="B14" s="21" t="str">
        <f>VLOOKUP($B$1,Inventário!$A$2:$V$79,19,FALSE)</f>
        <v>Sim</v>
      </c>
    </row>
    <row r="15" spans="1:3" x14ac:dyDescent="0.25">
      <c r="A15" s="18" t="s">
        <v>872</v>
      </c>
      <c r="B15" s="21" t="str">
        <f>VLOOKUP($B$1,Inventário!$A$2:$V$79,21,FALSE)</f>
        <v>EA4: Resiliência a eventos extremos</v>
      </c>
    </row>
    <row r="16" spans="1:3" x14ac:dyDescent="0.25">
      <c r="A16" s="18" t="s">
        <v>603</v>
      </c>
      <c r="B16" s="21" t="str">
        <f>VLOOKUP($B$1,Inventário!$A$2:$W$79,23,FALSE)</f>
        <v>VLH13</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EF447-B7CF-49A0-B137-E426F57A3DD6}">
  <dimension ref="A1:W144"/>
  <sheetViews>
    <sheetView tabSelected="1" zoomScale="85" zoomScaleNormal="85" workbookViewId="0">
      <selection activeCell="D4" sqref="D4"/>
    </sheetView>
  </sheetViews>
  <sheetFormatPr defaultColWidth="42.6640625" defaultRowHeight="12" x14ac:dyDescent="0.3"/>
  <cols>
    <col min="1" max="1" width="8.6640625" style="3" customWidth="1"/>
    <col min="2" max="2" width="11.88671875" style="3" customWidth="1"/>
    <col min="3" max="3" width="33.44140625" style="3" customWidth="1"/>
    <col min="4" max="4" width="55" style="3" customWidth="1"/>
    <col min="5" max="5" width="23.21875" style="3" customWidth="1"/>
    <col min="6" max="7" width="20.33203125" style="3" customWidth="1"/>
    <col min="8" max="8" width="10.33203125" style="3" customWidth="1"/>
    <col min="9" max="9" width="14.6640625" style="3" customWidth="1"/>
    <col min="10" max="10" width="12.44140625" style="3" customWidth="1"/>
    <col min="11" max="11" width="11.88671875" style="3" customWidth="1"/>
    <col min="12" max="12" width="13.88671875" style="16" bestFit="1" customWidth="1"/>
    <col min="13" max="13" width="19.44140625" style="3" customWidth="1"/>
    <col min="14" max="14" width="20.5546875" style="3" customWidth="1"/>
    <col min="15" max="15" width="23.88671875" style="3" customWidth="1"/>
    <col min="16" max="16" width="50.33203125" style="3" customWidth="1"/>
    <col min="17" max="17" width="21.33203125" style="3" customWidth="1"/>
    <col min="18" max="18" width="44.109375" style="3" customWidth="1"/>
    <col min="19" max="19" width="19.33203125" style="3" bestFit="1" customWidth="1"/>
    <col min="20" max="20" width="25.77734375" style="3" customWidth="1"/>
    <col min="21" max="21" width="26" style="3" customWidth="1"/>
    <col min="22" max="23" width="27.33203125" style="3" customWidth="1"/>
    <col min="24" max="16384" width="42.6640625" style="3"/>
  </cols>
  <sheetData>
    <row r="1" spans="1:23" ht="24" x14ac:dyDescent="0.3">
      <c r="A1" s="1" t="s">
        <v>119</v>
      </c>
      <c r="B1" s="1" t="s">
        <v>32</v>
      </c>
      <c r="C1" s="1" t="s">
        <v>120</v>
      </c>
      <c r="D1" s="1" t="s">
        <v>869</v>
      </c>
      <c r="E1" s="1" t="s">
        <v>870</v>
      </c>
      <c r="F1" s="1" t="s">
        <v>121</v>
      </c>
      <c r="G1" s="1" t="s">
        <v>122</v>
      </c>
      <c r="H1" s="1" t="s">
        <v>124</v>
      </c>
      <c r="I1" s="1" t="s">
        <v>125</v>
      </c>
      <c r="J1" s="1" t="s">
        <v>326</v>
      </c>
      <c r="K1" s="1" t="s">
        <v>327</v>
      </c>
      <c r="L1" s="2" t="s">
        <v>325</v>
      </c>
      <c r="M1" s="1" t="s">
        <v>126</v>
      </c>
      <c r="N1" s="1" t="s">
        <v>130</v>
      </c>
      <c r="O1" s="1" t="s">
        <v>131</v>
      </c>
      <c r="P1" s="1" t="s">
        <v>127</v>
      </c>
      <c r="Q1" s="1" t="s">
        <v>132</v>
      </c>
      <c r="R1" s="1" t="s">
        <v>128</v>
      </c>
      <c r="S1" s="1" t="s">
        <v>319</v>
      </c>
      <c r="T1" s="1" t="s">
        <v>320</v>
      </c>
      <c r="U1" s="1" t="s">
        <v>296</v>
      </c>
      <c r="V1" s="1" t="s">
        <v>297</v>
      </c>
      <c r="W1" s="1" t="s">
        <v>603</v>
      </c>
    </row>
    <row r="2" spans="1:23" ht="54.6" customHeight="1" x14ac:dyDescent="0.3">
      <c r="A2" s="4" t="s">
        <v>264</v>
      </c>
      <c r="B2" s="4" t="s">
        <v>129</v>
      </c>
      <c r="C2" s="4" t="s">
        <v>103</v>
      </c>
      <c r="D2" s="4" t="s">
        <v>367</v>
      </c>
      <c r="E2" s="4" t="s">
        <v>682</v>
      </c>
      <c r="F2" s="4" t="s">
        <v>135</v>
      </c>
      <c r="G2" s="4" t="s">
        <v>175</v>
      </c>
      <c r="H2" s="4" t="s">
        <v>42</v>
      </c>
      <c r="I2" s="4" t="s">
        <v>522</v>
      </c>
      <c r="J2" s="4">
        <v>2017</v>
      </c>
      <c r="K2" s="5" t="s">
        <v>34</v>
      </c>
      <c r="L2" s="6" t="s">
        <v>34</v>
      </c>
      <c r="M2" s="4" t="s">
        <v>34</v>
      </c>
      <c r="N2" s="4" t="s">
        <v>34</v>
      </c>
      <c r="O2" s="4" t="s">
        <v>368</v>
      </c>
      <c r="P2" s="4" t="s">
        <v>34</v>
      </c>
      <c r="Q2" s="4" t="s">
        <v>71</v>
      </c>
      <c r="R2" s="15" t="s">
        <v>104</v>
      </c>
      <c r="S2" s="4" t="s">
        <v>321</v>
      </c>
      <c r="T2" s="4"/>
      <c r="U2" s="4" t="s">
        <v>635</v>
      </c>
      <c r="V2" s="4" t="s">
        <v>312</v>
      </c>
      <c r="W2" s="4" t="s">
        <v>175</v>
      </c>
    </row>
    <row r="3" spans="1:23" ht="41.4" customHeight="1" x14ac:dyDescent="0.3">
      <c r="A3" s="4" t="s">
        <v>269</v>
      </c>
      <c r="B3" s="4" t="s">
        <v>129</v>
      </c>
      <c r="C3" s="4" t="s">
        <v>315</v>
      </c>
      <c r="D3" s="4" t="s">
        <v>318</v>
      </c>
      <c r="E3" s="4" t="s">
        <v>682</v>
      </c>
      <c r="F3" s="4" t="s">
        <v>154</v>
      </c>
      <c r="G3" s="4" t="s">
        <v>175</v>
      </c>
      <c r="H3" s="4" t="s">
        <v>42</v>
      </c>
      <c r="I3" s="4" t="s">
        <v>206</v>
      </c>
      <c r="J3" s="4">
        <v>1997</v>
      </c>
      <c r="K3" s="4" t="s">
        <v>34</v>
      </c>
      <c r="L3" s="9" t="s">
        <v>34</v>
      </c>
      <c r="M3" s="4" t="s">
        <v>34</v>
      </c>
      <c r="N3" s="4" t="s">
        <v>34</v>
      </c>
      <c r="O3" s="4" t="s">
        <v>316</v>
      </c>
      <c r="P3" s="4" t="s">
        <v>34</v>
      </c>
      <c r="Q3" s="4" t="s">
        <v>651</v>
      </c>
      <c r="R3" s="4" t="s">
        <v>317</v>
      </c>
      <c r="S3" s="4" t="s">
        <v>321</v>
      </c>
      <c r="T3" s="4"/>
      <c r="U3" s="4" t="s">
        <v>312</v>
      </c>
      <c r="V3" s="4" t="s">
        <v>312</v>
      </c>
      <c r="W3" s="4" t="s">
        <v>175</v>
      </c>
    </row>
    <row r="4" spans="1:23" ht="79.2" customHeight="1" x14ac:dyDescent="0.3">
      <c r="A4" s="4" t="s">
        <v>282</v>
      </c>
      <c r="B4" s="4" t="s">
        <v>129</v>
      </c>
      <c r="C4" s="4" t="s">
        <v>440</v>
      </c>
      <c r="D4" s="4" t="s">
        <v>416</v>
      </c>
      <c r="E4" s="4" t="s">
        <v>682</v>
      </c>
      <c r="F4" s="4" t="s">
        <v>135</v>
      </c>
      <c r="G4" s="4" t="s">
        <v>175</v>
      </c>
      <c r="H4" s="4" t="s">
        <v>42</v>
      </c>
      <c r="I4" s="4" t="s">
        <v>206</v>
      </c>
      <c r="J4" s="4">
        <v>2020</v>
      </c>
      <c r="K4" s="4">
        <v>2025</v>
      </c>
      <c r="L4" s="9">
        <v>3.9606785900000001</v>
      </c>
      <c r="M4" s="7">
        <v>44409</v>
      </c>
      <c r="N4" s="4" t="s">
        <v>313</v>
      </c>
      <c r="O4" s="4" t="s">
        <v>71</v>
      </c>
      <c r="P4" s="4" t="s">
        <v>34</v>
      </c>
      <c r="Q4" s="4" t="s">
        <v>71</v>
      </c>
      <c r="R4" s="4" t="s">
        <v>375</v>
      </c>
      <c r="S4" s="4" t="s">
        <v>321</v>
      </c>
      <c r="T4" s="4"/>
      <c r="U4" s="4" t="s">
        <v>635</v>
      </c>
      <c r="V4" s="4" t="s">
        <v>34</v>
      </c>
      <c r="W4" s="4" t="s">
        <v>175</v>
      </c>
    </row>
    <row r="5" spans="1:23" ht="60" x14ac:dyDescent="0.3">
      <c r="A5" s="4" t="s">
        <v>415</v>
      </c>
      <c r="B5" s="4" t="s">
        <v>129</v>
      </c>
      <c r="C5" s="4" t="s">
        <v>442</v>
      </c>
      <c r="D5" s="4" t="s">
        <v>443</v>
      </c>
      <c r="E5" s="4" t="s">
        <v>682</v>
      </c>
      <c r="F5" s="4" t="s">
        <v>154</v>
      </c>
      <c r="G5" s="4" t="s">
        <v>175</v>
      </c>
      <c r="H5" s="4" t="s">
        <v>42</v>
      </c>
      <c r="I5" s="4" t="s">
        <v>206</v>
      </c>
      <c r="J5" s="4">
        <v>2023</v>
      </c>
      <c r="K5" s="4" t="s">
        <v>34</v>
      </c>
      <c r="L5" s="9" t="s">
        <v>34</v>
      </c>
      <c r="M5" s="4" t="s">
        <v>34</v>
      </c>
      <c r="N5" s="4" t="s">
        <v>34</v>
      </c>
      <c r="O5" s="4" t="s">
        <v>71</v>
      </c>
      <c r="P5" s="4" t="s">
        <v>34</v>
      </c>
      <c r="Q5" s="4" t="s">
        <v>71</v>
      </c>
      <c r="R5" s="27" t="s">
        <v>444</v>
      </c>
      <c r="S5" s="4" t="s">
        <v>321</v>
      </c>
      <c r="T5" s="4"/>
      <c r="U5" s="4" t="s">
        <v>312</v>
      </c>
      <c r="V5" s="4" t="s">
        <v>312</v>
      </c>
      <c r="W5" s="4" t="s">
        <v>175</v>
      </c>
    </row>
    <row r="6" spans="1:23" ht="84" x14ac:dyDescent="0.3">
      <c r="A6" s="4" t="s">
        <v>432</v>
      </c>
      <c r="B6" s="4" t="s">
        <v>129</v>
      </c>
      <c r="C6" s="4" t="s">
        <v>474</v>
      </c>
      <c r="D6" s="4" t="s">
        <v>433</v>
      </c>
      <c r="E6" s="4" t="s">
        <v>682</v>
      </c>
      <c r="F6" s="8" t="s">
        <v>634</v>
      </c>
      <c r="G6" s="4" t="s">
        <v>175</v>
      </c>
      <c r="H6" s="4" t="s">
        <v>37</v>
      </c>
      <c r="I6" s="4" t="s">
        <v>206</v>
      </c>
      <c r="J6" s="4">
        <v>2021</v>
      </c>
      <c r="K6" s="4">
        <v>2027</v>
      </c>
      <c r="L6" s="9" t="s">
        <v>34</v>
      </c>
      <c r="M6" s="4" t="s">
        <v>34</v>
      </c>
      <c r="N6" s="4" t="s">
        <v>313</v>
      </c>
      <c r="O6" s="4" t="s">
        <v>71</v>
      </c>
      <c r="P6" s="4" t="s">
        <v>34</v>
      </c>
      <c r="Q6" s="4" t="s">
        <v>71</v>
      </c>
      <c r="R6" s="4" t="s">
        <v>434</v>
      </c>
      <c r="S6" s="4" t="s">
        <v>321</v>
      </c>
      <c r="T6" s="4"/>
      <c r="U6" s="4" t="s">
        <v>636</v>
      </c>
      <c r="V6" s="4" t="s">
        <v>34</v>
      </c>
      <c r="W6" s="4" t="s">
        <v>175</v>
      </c>
    </row>
    <row r="7" spans="1:23" ht="60" x14ac:dyDescent="0.3">
      <c r="A7" s="4" t="s">
        <v>435</v>
      </c>
      <c r="B7" s="4" t="s">
        <v>129</v>
      </c>
      <c r="C7" s="4" t="s">
        <v>437</v>
      </c>
      <c r="D7" s="4" t="s">
        <v>436</v>
      </c>
      <c r="E7" s="4" t="s">
        <v>682</v>
      </c>
      <c r="F7" s="4" t="s">
        <v>123</v>
      </c>
      <c r="G7" s="4" t="s">
        <v>175</v>
      </c>
      <c r="H7" s="4" t="s">
        <v>37</v>
      </c>
      <c r="I7" s="4" t="s">
        <v>206</v>
      </c>
      <c r="J7" s="4">
        <v>2017</v>
      </c>
      <c r="K7" s="4" t="s">
        <v>34</v>
      </c>
      <c r="L7" s="9">
        <v>50</v>
      </c>
      <c r="M7" s="7">
        <v>44531</v>
      </c>
      <c r="N7" s="4" t="s">
        <v>313</v>
      </c>
      <c r="O7" s="4" t="s">
        <v>516</v>
      </c>
      <c r="P7" s="4" t="s">
        <v>34</v>
      </c>
      <c r="Q7" s="4" t="s">
        <v>71</v>
      </c>
      <c r="R7" s="27" t="s">
        <v>438</v>
      </c>
      <c r="S7" s="4" t="s">
        <v>321</v>
      </c>
      <c r="T7" s="4"/>
      <c r="U7" s="4" t="s">
        <v>636</v>
      </c>
      <c r="V7" s="4" t="s">
        <v>34</v>
      </c>
      <c r="W7" s="4" t="s">
        <v>175</v>
      </c>
    </row>
    <row r="8" spans="1:23" ht="48" x14ac:dyDescent="0.3">
      <c r="A8" s="4" t="s">
        <v>450</v>
      </c>
      <c r="B8" s="4" t="s">
        <v>129</v>
      </c>
      <c r="C8" s="4" t="s">
        <v>446</v>
      </c>
      <c r="D8" s="4" t="s">
        <v>447</v>
      </c>
      <c r="E8" s="4" t="s">
        <v>682</v>
      </c>
      <c r="F8" s="4" t="s">
        <v>154</v>
      </c>
      <c r="G8" s="4" t="s">
        <v>175</v>
      </c>
      <c r="H8" s="4" t="s">
        <v>37</v>
      </c>
      <c r="I8" s="4" t="s">
        <v>206</v>
      </c>
      <c r="J8" s="4">
        <v>2023</v>
      </c>
      <c r="K8" s="4" t="s">
        <v>34</v>
      </c>
      <c r="L8" s="9" t="s">
        <v>34</v>
      </c>
      <c r="M8" s="4" t="s">
        <v>34</v>
      </c>
      <c r="N8" s="4" t="s">
        <v>34</v>
      </c>
      <c r="O8" s="4" t="s">
        <v>71</v>
      </c>
      <c r="P8" s="4" t="s">
        <v>34</v>
      </c>
      <c r="Q8" s="4" t="s">
        <v>71</v>
      </c>
      <c r="R8" s="4" t="s">
        <v>448</v>
      </c>
      <c r="S8" s="4" t="s">
        <v>321</v>
      </c>
      <c r="T8" s="4"/>
      <c r="U8" s="4" t="s">
        <v>312</v>
      </c>
      <c r="V8" s="4" t="s">
        <v>312</v>
      </c>
      <c r="W8" s="4" t="s">
        <v>175</v>
      </c>
    </row>
    <row r="9" spans="1:23" ht="48" x14ac:dyDescent="0.3">
      <c r="A9" s="4" t="s">
        <v>271</v>
      </c>
      <c r="B9" s="4" t="s">
        <v>117</v>
      </c>
      <c r="C9" s="4" t="s">
        <v>631</v>
      </c>
      <c r="D9" s="4" t="s">
        <v>411</v>
      </c>
      <c r="E9" s="5" t="s">
        <v>683</v>
      </c>
      <c r="F9" s="8" t="s">
        <v>634</v>
      </c>
      <c r="G9" s="4" t="s">
        <v>287</v>
      </c>
      <c r="H9" s="4" t="s">
        <v>37</v>
      </c>
      <c r="I9" s="4" t="s">
        <v>206</v>
      </c>
      <c r="J9" s="4">
        <v>2021</v>
      </c>
      <c r="K9" s="5" t="s">
        <v>34</v>
      </c>
      <c r="L9" s="9" t="s">
        <v>34</v>
      </c>
      <c r="M9" s="4" t="s">
        <v>34</v>
      </c>
      <c r="N9" s="4" t="s">
        <v>313</v>
      </c>
      <c r="O9" s="4" t="s">
        <v>201</v>
      </c>
      <c r="P9" s="4" t="s">
        <v>34</v>
      </c>
      <c r="Q9" s="4" t="s">
        <v>201</v>
      </c>
      <c r="R9" s="24" t="s">
        <v>202</v>
      </c>
      <c r="S9" s="4" t="s">
        <v>321</v>
      </c>
      <c r="T9" s="4"/>
      <c r="U9" s="4" t="s">
        <v>636</v>
      </c>
      <c r="V9" s="4" t="s">
        <v>34</v>
      </c>
      <c r="W9" s="4" t="s">
        <v>287</v>
      </c>
    </row>
    <row r="10" spans="1:23" ht="36" x14ac:dyDescent="0.3">
      <c r="A10" s="4" t="s">
        <v>270</v>
      </c>
      <c r="B10" s="4" t="s">
        <v>129</v>
      </c>
      <c r="C10" s="4" t="s">
        <v>195</v>
      </c>
      <c r="D10" s="4" t="s">
        <v>34</v>
      </c>
      <c r="E10" s="4" t="s">
        <v>684</v>
      </c>
      <c r="F10" s="4" t="s">
        <v>379</v>
      </c>
      <c r="G10" s="4" t="s">
        <v>205</v>
      </c>
      <c r="H10" s="4" t="s">
        <v>46</v>
      </c>
      <c r="I10" s="4" t="s">
        <v>173</v>
      </c>
      <c r="J10" s="4" t="s">
        <v>34</v>
      </c>
      <c r="K10" s="5">
        <v>2016</v>
      </c>
      <c r="L10" s="9" t="s">
        <v>34</v>
      </c>
      <c r="M10" s="4" t="s">
        <v>34</v>
      </c>
      <c r="N10" s="4" t="s">
        <v>34</v>
      </c>
      <c r="O10" s="4" t="s">
        <v>200</v>
      </c>
      <c r="P10" s="4" t="s">
        <v>34</v>
      </c>
      <c r="Q10" s="4" t="s">
        <v>200</v>
      </c>
      <c r="R10" s="27" t="s">
        <v>514</v>
      </c>
      <c r="S10" s="4" t="s">
        <v>310</v>
      </c>
      <c r="T10" s="4" t="s">
        <v>173</v>
      </c>
      <c r="U10" s="4" t="s">
        <v>298</v>
      </c>
      <c r="V10" s="4" t="s">
        <v>34</v>
      </c>
      <c r="W10" s="4" t="s">
        <v>205</v>
      </c>
    </row>
    <row r="11" spans="1:23" ht="24" x14ac:dyDescent="0.3">
      <c r="A11" s="4" t="s">
        <v>209</v>
      </c>
      <c r="B11" s="4" t="s">
        <v>118</v>
      </c>
      <c r="C11" s="4" t="s">
        <v>157</v>
      </c>
      <c r="D11" s="4" t="s">
        <v>160</v>
      </c>
      <c r="E11" s="4" t="s">
        <v>0</v>
      </c>
      <c r="F11" s="4" t="s">
        <v>155</v>
      </c>
      <c r="G11" s="4" t="s">
        <v>34</v>
      </c>
      <c r="H11" s="4" t="s">
        <v>37</v>
      </c>
      <c r="I11" s="4" t="s">
        <v>206</v>
      </c>
      <c r="J11" s="4"/>
      <c r="K11" s="5" t="s">
        <v>34</v>
      </c>
      <c r="L11" s="6" t="s">
        <v>34</v>
      </c>
      <c r="M11" s="4" t="s">
        <v>34</v>
      </c>
      <c r="N11" s="4" t="s">
        <v>34</v>
      </c>
      <c r="O11" s="4" t="s">
        <v>33</v>
      </c>
      <c r="P11" s="4" t="s">
        <v>34</v>
      </c>
      <c r="Q11" s="4" t="s">
        <v>523</v>
      </c>
      <c r="R11" s="15" t="s">
        <v>159</v>
      </c>
      <c r="S11" s="4" t="s">
        <v>321</v>
      </c>
      <c r="T11" s="4"/>
      <c r="U11" s="4" t="s">
        <v>729</v>
      </c>
      <c r="V11" s="4" t="s">
        <v>34</v>
      </c>
      <c r="W11" s="4" t="s">
        <v>604</v>
      </c>
    </row>
    <row r="12" spans="1:23" ht="48" x14ac:dyDescent="0.3">
      <c r="A12" s="4" t="s">
        <v>268</v>
      </c>
      <c r="B12" s="4" t="s">
        <v>412</v>
      </c>
      <c r="C12" s="4" t="s">
        <v>425</v>
      </c>
      <c r="D12" s="4" t="s">
        <v>470</v>
      </c>
      <c r="E12" s="4" t="s">
        <v>679</v>
      </c>
      <c r="F12" s="4" t="s">
        <v>164</v>
      </c>
      <c r="G12" s="4" t="s">
        <v>294</v>
      </c>
      <c r="H12" s="4" t="s">
        <v>42</v>
      </c>
      <c r="I12" s="4" t="s">
        <v>206</v>
      </c>
      <c r="J12" s="4">
        <v>2022</v>
      </c>
      <c r="K12" s="5">
        <v>2023</v>
      </c>
      <c r="L12" s="9">
        <v>1.0923389999999999</v>
      </c>
      <c r="M12" s="7">
        <v>44562</v>
      </c>
      <c r="N12" s="4" t="s">
        <v>313</v>
      </c>
      <c r="O12" s="4" t="s">
        <v>71</v>
      </c>
      <c r="P12" s="4" t="s">
        <v>34</v>
      </c>
      <c r="Q12" s="4" t="s">
        <v>71</v>
      </c>
      <c r="R12" s="4" t="s">
        <v>295</v>
      </c>
      <c r="S12" s="4" t="s">
        <v>321</v>
      </c>
      <c r="T12" s="4"/>
      <c r="U12" s="4" t="s">
        <v>636</v>
      </c>
      <c r="V12" s="4" t="s">
        <v>34</v>
      </c>
      <c r="W12" s="4" t="s">
        <v>623</v>
      </c>
    </row>
    <row r="13" spans="1:23" ht="36" x14ac:dyDescent="0.3">
      <c r="A13" s="4" t="s">
        <v>210</v>
      </c>
      <c r="B13" s="4" t="s">
        <v>118</v>
      </c>
      <c r="C13" s="4" t="s">
        <v>439</v>
      </c>
      <c r="D13" s="4" t="s">
        <v>34</v>
      </c>
      <c r="E13" s="4" t="s">
        <v>10</v>
      </c>
      <c r="F13" s="4" t="s">
        <v>185</v>
      </c>
      <c r="G13" s="4" t="s">
        <v>34</v>
      </c>
      <c r="H13" s="4" t="s">
        <v>46</v>
      </c>
      <c r="I13" s="4" t="s">
        <v>173</v>
      </c>
      <c r="J13" s="4"/>
      <c r="K13" s="5">
        <v>2013</v>
      </c>
      <c r="L13" s="6" t="s">
        <v>34</v>
      </c>
      <c r="M13" s="4" t="s">
        <v>34</v>
      </c>
      <c r="N13" s="4" t="s">
        <v>34</v>
      </c>
      <c r="O13" s="4" t="s">
        <v>686</v>
      </c>
      <c r="P13" s="4" t="s">
        <v>34</v>
      </c>
      <c r="Q13" s="4" t="s">
        <v>538</v>
      </c>
      <c r="R13" s="15" t="s">
        <v>38</v>
      </c>
      <c r="S13" s="4" t="s">
        <v>310</v>
      </c>
      <c r="T13" s="4" t="s">
        <v>173</v>
      </c>
      <c r="U13" s="8" t="s">
        <v>299</v>
      </c>
      <c r="V13" s="8" t="s">
        <v>34</v>
      </c>
      <c r="W13" s="8" t="s">
        <v>605</v>
      </c>
    </row>
    <row r="14" spans="1:23" ht="72" x14ac:dyDescent="0.3">
      <c r="A14" s="4" t="s">
        <v>211</v>
      </c>
      <c r="B14" s="4" t="s">
        <v>118</v>
      </c>
      <c r="C14" s="4" t="s">
        <v>40</v>
      </c>
      <c r="D14" s="4" t="s">
        <v>172</v>
      </c>
      <c r="E14" s="4" t="s">
        <v>10</v>
      </c>
      <c r="F14" s="4" t="s">
        <v>185</v>
      </c>
      <c r="G14" s="4" t="s">
        <v>34</v>
      </c>
      <c r="H14" s="4" t="s">
        <v>37</v>
      </c>
      <c r="I14" s="4" t="s">
        <v>522</v>
      </c>
      <c r="J14" s="4">
        <v>2009</v>
      </c>
      <c r="K14" s="5" t="s">
        <v>34</v>
      </c>
      <c r="L14" s="6" t="s">
        <v>34</v>
      </c>
      <c r="M14" s="4" t="s">
        <v>34</v>
      </c>
      <c r="N14" s="4" t="s">
        <v>34</v>
      </c>
      <c r="O14" s="4" t="s">
        <v>687</v>
      </c>
      <c r="P14" s="4" t="s">
        <v>34</v>
      </c>
      <c r="Q14" s="4" t="s">
        <v>538</v>
      </c>
      <c r="R14" s="25" t="s">
        <v>638</v>
      </c>
      <c r="S14" s="4" t="s">
        <v>310</v>
      </c>
      <c r="T14" s="4" t="s">
        <v>547</v>
      </c>
      <c r="U14" s="8" t="s">
        <v>299</v>
      </c>
      <c r="V14" s="4" t="s">
        <v>34</v>
      </c>
      <c r="W14" s="8" t="s">
        <v>605</v>
      </c>
    </row>
    <row r="15" spans="1:23" ht="36" x14ac:dyDescent="0.3">
      <c r="A15" s="4" t="s">
        <v>212</v>
      </c>
      <c r="B15" s="4" t="s">
        <v>118</v>
      </c>
      <c r="C15" s="4" t="s">
        <v>756</v>
      </c>
      <c r="D15" s="10" t="s">
        <v>161</v>
      </c>
      <c r="E15" s="4" t="s">
        <v>10</v>
      </c>
      <c r="F15" s="4" t="s">
        <v>185</v>
      </c>
      <c r="G15" s="4" t="s">
        <v>34</v>
      </c>
      <c r="H15" s="4" t="s">
        <v>37</v>
      </c>
      <c r="I15" s="4" t="s">
        <v>206</v>
      </c>
      <c r="J15" s="5">
        <v>2019</v>
      </c>
      <c r="K15" s="5" t="s">
        <v>34</v>
      </c>
      <c r="L15" s="6" t="s">
        <v>34</v>
      </c>
      <c r="M15" s="4" t="s">
        <v>34</v>
      </c>
      <c r="N15" s="4" t="s">
        <v>34</v>
      </c>
      <c r="O15" s="4" t="s">
        <v>33</v>
      </c>
      <c r="P15" s="4" t="s">
        <v>34</v>
      </c>
      <c r="Q15" s="4" t="s">
        <v>538</v>
      </c>
      <c r="R15" s="15" t="s">
        <v>39</v>
      </c>
      <c r="S15" s="4" t="s">
        <v>310</v>
      </c>
      <c r="T15" s="4" t="s">
        <v>364</v>
      </c>
      <c r="U15" s="8" t="s">
        <v>299</v>
      </c>
      <c r="V15" s="4" t="s">
        <v>312</v>
      </c>
      <c r="W15" s="8" t="s">
        <v>605</v>
      </c>
    </row>
    <row r="16" spans="1:23" ht="144" x14ac:dyDescent="0.3">
      <c r="A16" s="4" t="s">
        <v>213</v>
      </c>
      <c r="B16" s="4" t="s">
        <v>118</v>
      </c>
      <c r="C16" s="4" t="s">
        <v>41</v>
      </c>
      <c r="D16" s="4" t="s">
        <v>170</v>
      </c>
      <c r="E16" s="4" t="s">
        <v>10</v>
      </c>
      <c r="F16" s="4" t="s">
        <v>158</v>
      </c>
      <c r="G16" s="4" t="s">
        <v>34</v>
      </c>
      <c r="H16" s="4" t="s">
        <v>37</v>
      </c>
      <c r="I16" s="4" t="s">
        <v>522</v>
      </c>
      <c r="J16" s="4" t="s">
        <v>34</v>
      </c>
      <c r="K16" s="5" t="s">
        <v>34</v>
      </c>
      <c r="L16" s="6" t="s">
        <v>34</v>
      </c>
      <c r="M16" s="4" t="s">
        <v>34</v>
      </c>
      <c r="N16" s="4" t="s">
        <v>171</v>
      </c>
      <c r="O16" s="4" t="s">
        <v>686</v>
      </c>
      <c r="P16" s="4" t="s">
        <v>34</v>
      </c>
      <c r="Q16" s="4" t="s">
        <v>538</v>
      </c>
      <c r="R16" s="15" t="s">
        <v>35</v>
      </c>
      <c r="S16" s="4" t="s">
        <v>321</v>
      </c>
      <c r="T16" s="4"/>
      <c r="U16" s="4" t="s">
        <v>299</v>
      </c>
      <c r="V16" s="4" t="s">
        <v>34</v>
      </c>
      <c r="W16" s="8" t="s">
        <v>605</v>
      </c>
    </row>
    <row r="17" spans="1:23" ht="84" x14ac:dyDescent="0.3">
      <c r="A17" s="4" t="s">
        <v>214</v>
      </c>
      <c r="B17" s="4" t="s">
        <v>118</v>
      </c>
      <c r="C17" s="4" t="s">
        <v>181</v>
      </c>
      <c r="D17" s="10" t="s">
        <v>365</v>
      </c>
      <c r="E17" s="4" t="s">
        <v>10</v>
      </c>
      <c r="F17" s="4" t="s">
        <v>185</v>
      </c>
      <c r="G17" s="4" t="s">
        <v>145</v>
      </c>
      <c r="H17" s="4" t="s">
        <v>37</v>
      </c>
      <c r="I17" s="4" t="s">
        <v>513</v>
      </c>
      <c r="J17" s="4" t="s">
        <v>34</v>
      </c>
      <c r="K17" s="5" t="s">
        <v>34</v>
      </c>
      <c r="L17" s="6" t="s">
        <v>34</v>
      </c>
      <c r="M17" s="4" t="s">
        <v>34</v>
      </c>
      <c r="N17" s="4" t="s">
        <v>34</v>
      </c>
      <c r="O17" s="4" t="s">
        <v>33</v>
      </c>
      <c r="P17" s="4" t="s">
        <v>34</v>
      </c>
      <c r="Q17" s="4" t="s">
        <v>538</v>
      </c>
      <c r="R17" s="25" t="s">
        <v>36</v>
      </c>
      <c r="S17" s="4" t="s">
        <v>321</v>
      </c>
      <c r="T17" s="4"/>
      <c r="U17" s="4" t="s">
        <v>299</v>
      </c>
      <c r="V17" s="4" t="s">
        <v>34</v>
      </c>
      <c r="W17" s="8" t="s">
        <v>606</v>
      </c>
    </row>
    <row r="18" spans="1:23" ht="72" x14ac:dyDescent="0.3">
      <c r="A18" s="4" t="s">
        <v>215</v>
      </c>
      <c r="B18" s="4" t="s">
        <v>118</v>
      </c>
      <c r="C18" s="5" t="s">
        <v>511</v>
      </c>
      <c r="D18" s="4" t="s">
        <v>142</v>
      </c>
      <c r="E18" s="5" t="s">
        <v>10</v>
      </c>
      <c r="F18" s="4" t="s">
        <v>164</v>
      </c>
      <c r="G18" s="4" t="s">
        <v>145</v>
      </c>
      <c r="H18" s="4" t="s">
        <v>42</v>
      </c>
      <c r="I18" s="4" t="s">
        <v>206</v>
      </c>
      <c r="J18" s="4">
        <v>2022</v>
      </c>
      <c r="K18" s="5">
        <v>2023</v>
      </c>
      <c r="L18" s="6">
        <v>1.25</v>
      </c>
      <c r="M18" s="7">
        <v>44256</v>
      </c>
      <c r="N18" s="7" t="s">
        <v>766</v>
      </c>
      <c r="O18" s="5" t="s">
        <v>512</v>
      </c>
      <c r="P18" s="5" t="s">
        <v>34</v>
      </c>
      <c r="Q18" s="5" t="s">
        <v>764</v>
      </c>
      <c r="R18" s="25" t="s">
        <v>150</v>
      </c>
      <c r="S18" s="4" t="s">
        <v>321</v>
      </c>
      <c r="T18" s="4"/>
      <c r="U18" s="4" t="s">
        <v>636</v>
      </c>
      <c r="V18" s="4" t="s">
        <v>34</v>
      </c>
      <c r="W18" s="8" t="s">
        <v>606</v>
      </c>
    </row>
    <row r="19" spans="1:23" ht="96" x14ac:dyDescent="0.3">
      <c r="A19" s="4" t="s">
        <v>417</v>
      </c>
      <c r="B19" s="4" t="s">
        <v>118</v>
      </c>
      <c r="C19" s="4" t="s">
        <v>418</v>
      </c>
      <c r="D19" s="4" t="s">
        <v>419</v>
      </c>
      <c r="E19" s="4" t="s">
        <v>10</v>
      </c>
      <c r="F19" s="4" t="s">
        <v>154</v>
      </c>
      <c r="G19" s="4" t="s">
        <v>34</v>
      </c>
      <c r="H19" s="4" t="s">
        <v>37</v>
      </c>
      <c r="I19" s="4" t="s">
        <v>206</v>
      </c>
      <c r="J19" s="4">
        <v>2020</v>
      </c>
      <c r="K19" s="4" t="s">
        <v>34</v>
      </c>
      <c r="L19" s="9" t="s">
        <v>34</v>
      </c>
      <c r="M19" s="4" t="s">
        <v>34</v>
      </c>
      <c r="N19" s="4" t="s">
        <v>34</v>
      </c>
      <c r="O19" s="4" t="s">
        <v>33</v>
      </c>
      <c r="P19" s="4" t="s">
        <v>34</v>
      </c>
      <c r="Q19" s="4" t="s">
        <v>538</v>
      </c>
      <c r="R19" s="4" t="s">
        <v>420</v>
      </c>
      <c r="S19" s="4" t="s">
        <v>321</v>
      </c>
      <c r="T19" s="4"/>
      <c r="U19" s="4" t="s">
        <v>312</v>
      </c>
      <c r="V19" s="4" t="s">
        <v>312</v>
      </c>
      <c r="W19" s="8" t="s">
        <v>605</v>
      </c>
    </row>
    <row r="20" spans="1:23" ht="84" x14ac:dyDescent="0.3">
      <c r="A20" s="4" t="s">
        <v>535</v>
      </c>
      <c r="B20" s="4" t="s">
        <v>118</v>
      </c>
      <c r="C20" s="4" t="s">
        <v>536</v>
      </c>
      <c r="D20" s="4" t="s">
        <v>537</v>
      </c>
      <c r="E20" s="4" t="s">
        <v>10</v>
      </c>
      <c r="F20" s="4" t="s">
        <v>156</v>
      </c>
      <c r="G20" s="4" t="s">
        <v>34</v>
      </c>
      <c r="H20" s="4" t="s">
        <v>37</v>
      </c>
      <c r="I20" s="4" t="s">
        <v>206</v>
      </c>
      <c r="J20" s="4">
        <v>2018</v>
      </c>
      <c r="K20" s="4" t="s">
        <v>34</v>
      </c>
      <c r="L20" s="9" t="s">
        <v>34</v>
      </c>
      <c r="M20" s="4" t="s">
        <v>34</v>
      </c>
      <c r="N20" s="4" t="s">
        <v>34</v>
      </c>
      <c r="O20" s="4" t="s">
        <v>33</v>
      </c>
      <c r="P20" s="4" t="s">
        <v>34</v>
      </c>
      <c r="Q20" s="4" t="s">
        <v>538</v>
      </c>
      <c r="R20" s="27" t="s">
        <v>539</v>
      </c>
      <c r="S20" s="4" t="s">
        <v>321</v>
      </c>
      <c r="T20" s="4"/>
      <c r="U20" s="4" t="s">
        <v>728</v>
      </c>
      <c r="V20" s="4" t="s">
        <v>34</v>
      </c>
      <c r="W20" s="8" t="s">
        <v>605</v>
      </c>
    </row>
    <row r="21" spans="1:23" ht="50.1" customHeight="1" x14ac:dyDescent="0.3">
      <c r="A21" s="4" t="s">
        <v>540</v>
      </c>
      <c r="B21" s="4" t="s">
        <v>118</v>
      </c>
      <c r="C21" s="4" t="s">
        <v>596</v>
      </c>
      <c r="D21" s="4" t="s">
        <v>597</v>
      </c>
      <c r="E21" s="4" t="s">
        <v>10</v>
      </c>
      <c r="F21" s="4" t="s">
        <v>154</v>
      </c>
      <c r="G21" s="4" t="s">
        <v>34</v>
      </c>
      <c r="H21" s="4" t="s">
        <v>37</v>
      </c>
      <c r="I21" s="4" t="s">
        <v>206</v>
      </c>
      <c r="J21" s="4">
        <v>2016</v>
      </c>
      <c r="K21" s="4" t="s">
        <v>34</v>
      </c>
      <c r="L21" s="9" t="s">
        <v>34</v>
      </c>
      <c r="M21" s="4" t="s">
        <v>34</v>
      </c>
      <c r="N21" s="4" t="s">
        <v>34</v>
      </c>
      <c r="O21" s="4" t="s">
        <v>33</v>
      </c>
      <c r="P21" s="4" t="s">
        <v>34</v>
      </c>
      <c r="Q21" s="4" t="s">
        <v>538</v>
      </c>
      <c r="R21" s="4" t="s">
        <v>541</v>
      </c>
      <c r="S21" s="4" t="s">
        <v>321</v>
      </c>
      <c r="T21" s="4"/>
      <c r="U21" s="4" t="s">
        <v>312</v>
      </c>
      <c r="V21" s="4" t="s">
        <v>312</v>
      </c>
      <c r="W21" s="8" t="s">
        <v>605</v>
      </c>
    </row>
    <row r="22" spans="1:23" ht="84" x14ac:dyDescent="0.3">
      <c r="A22" s="4" t="s">
        <v>542</v>
      </c>
      <c r="B22" s="4" t="s">
        <v>118</v>
      </c>
      <c r="C22" s="4" t="s">
        <v>548</v>
      </c>
      <c r="D22" s="4" t="s">
        <v>549</v>
      </c>
      <c r="E22" s="4" t="s">
        <v>10</v>
      </c>
      <c r="F22" s="4" t="s">
        <v>185</v>
      </c>
      <c r="G22" s="4" t="s">
        <v>34</v>
      </c>
      <c r="H22" s="4" t="s">
        <v>42</v>
      </c>
      <c r="I22" s="4" t="s">
        <v>206</v>
      </c>
      <c r="J22" s="4">
        <v>2015</v>
      </c>
      <c r="K22" s="4" t="s">
        <v>34</v>
      </c>
      <c r="L22" s="9" t="s">
        <v>34</v>
      </c>
      <c r="M22" s="4" t="s">
        <v>34</v>
      </c>
      <c r="N22" s="4" t="s">
        <v>34</v>
      </c>
      <c r="O22" s="4" t="s">
        <v>688</v>
      </c>
      <c r="P22" s="4" t="s">
        <v>34</v>
      </c>
      <c r="Q22" s="4" t="s">
        <v>538</v>
      </c>
      <c r="R22" s="27" t="s">
        <v>550</v>
      </c>
      <c r="S22" s="4" t="s">
        <v>321</v>
      </c>
      <c r="T22" s="4"/>
      <c r="U22" s="4" t="s">
        <v>299</v>
      </c>
      <c r="V22" s="4" t="s">
        <v>34</v>
      </c>
      <c r="W22" s="8" t="s">
        <v>605</v>
      </c>
    </row>
    <row r="23" spans="1:23" ht="50.1" customHeight="1" x14ac:dyDescent="0.3">
      <c r="A23" s="4" t="s">
        <v>544</v>
      </c>
      <c r="B23" s="4" t="s">
        <v>118</v>
      </c>
      <c r="C23" s="4" t="s">
        <v>543</v>
      </c>
      <c r="D23" s="4" t="s">
        <v>545</v>
      </c>
      <c r="E23" s="4" t="s">
        <v>10</v>
      </c>
      <c r="F23" s="4" t="s">
        <v>185</v>
      </c>
      <c r="G23" s="4" t="s">
        <v>34</v>
      </c>
      <c r="H23" s="4" t="s">
        <v>37</v>
      </c>
      <c r="I23" s="4" t="s">
        <v>206</v>
      </c>
      <c r="J23" s="4">
        <v>1994</v>
      </c>
      <c r="K23" s="4" t="s">
        <v>34</v>
      </c>
      <c r="L23" s="9" t="s">
        <v>34</v>
      </c>
      <c r="M23" s="4" t="s">
        <v>34</v>
      </c>
      <c r="N23" s="4" t="s">
        <v>34</v>
      </c>
      <c r="O23" s="4" t="s">
        <v>538</v>
      </c>
      <c r="P23" s="4" t="s">
        <v>34</v>
      </c>
      <c r="Q23" s="4" t="s">
        <v>538</v>
      </c>
      <c r="R23" s="4" t="s">
        <v>546</v>
      </c>
      <c r="S23" s="4" t="s">
        <v>321</v>
      </c>
      <c r="T23" s="4"/>
      <c r="U23" s="4" t="s">
        <v>299</v>
      </c>
      <c r="V23" s="4" t="s">
        <v>34</v>
      </c>
      <c r="W23" s="8" t="s">
        <v>605</v>
      </c>
    </row>
    <row r="24" spans="1:23" ht="50.1" customHeight="1" x14ac:dyDescent="0.3">
      <c r="A24" s="4" t="s">
        <v>566</v>
      </c>
      <c r="B24" s="4" t="s">
        <v>118</v>
      </c>
      <c r="C24" s="4" t="s">
        <v>567</v>
      </c>
      <c r="D24" s="4" t="s">
        <v>568</v>
      </c>
      <c r="E24" s="4" t="s">
        <v>10</v>
      </c>
      <c r="F24" s="4" t="s">
        <v>135</v>
      </c>
      <c r="G24" s="4" t="s">
        <v>555</v>
      </c>
      <c r="H24" s="4" t="s">
        <v>42</v>
      </c>
      <c r="I24" s="4" t="s">
        <v>206</v>
      </c>
      <c r="J24" s="4" t="s">
        <v>34</v>
      </c>
      <c r="K24" s="4" t="s">
        <v>34</v>
      </c>
      <c r="L24" s="9" t="s">
        <v>34</v>
      </c>
      <c r="M24" s="4" t="s">
        <v>34</v>
      </c>
      <c r="N24" s="4" t="s">
        <v>34</v>
      </c>
      <c r="O24" s="4" t="s">
        <v>33</v>
      </c>
      <c r="P24" s="4" t="s">
        <v>34</v>
      </c>
      <c r="Q24" s="4" t="s">
        <v>538</v>
      </c>
      <c r="R24" s="4" t="s">
        <v>573</v>
      </c>
      <c r="S24" s="4" t="s">
        <v>321</v>
      </c>
      <c r="T24" s="4"/>
      <c r="U24" s="4" t="s">
        <v>635</v>
      </c>
      <c r="V24" s="4" t="s">
        <v>34</v>
      </c>
      <c r="W24" s="4" t="s">
        <v>606</v>
      </c>
    </row>
    <row r="25" spans="1:23" ht="96" x14ac:dyDescent="0.3">
      <c r="A25" s="4" t="s">
        <v>569</v>
      </c>
      <c r="B25" s="4" t="s">
        <v>118</v>
      </c>
      <c r="C25" s="4" t="s">
        <v>574</v>
      </c>
      <c r="D25" s="4" t="s">
        <v>572</v>
      </c>
      <c r="E25" s="4" t="s">
        <v>10</v>
      </c>
      <c r="F25" s="4" t="s">
        <v>135</v>
      </c>
      <c r="G25" s="4" t="s">
        <v>570</v>
      </c>
      <c r="H25" s="4" t="s">
        <v>42</v>
      </c>
      <c r="I25" s="4" t="s">
        <v>206</v>
      </c>
      <c r="J25" s="4" t="s">
        <v>34</v>
      </c>
      <c r="K25" s="4" t="s">
        <v>34</v>
      </c>
      <c r="L25" s="9" t="s">
        <v>34</v>
      </c>
      <c r="M25" s="4" t="s">
        <v>34</v>
      </c>
      <c r="N25" s="4" t="s">
        <v>34</v>
      </c>
      <c r="O25" s="4" t="s">
        <v>689</v>
      </c>
      <c r="P25" s="4" t="s">
        <v>34</v>
      </c>
      <c r="Q25" s="4" t="s">
        <v>538</v>
      </c>
      <c r="R25" s="4" t="s">
        <v>571</v>
      </c>
      <c r="S25" s="4" t="s">
        <v>321</v>
      </c>
      <c r="T25" s="4"/>
      <c r="U25" s="4" t="s">
        <v>635</v>
      </c>
      <c r="V25" s="4" t="s">
        <v>34</v>
      </c>
      <c r="W25" s="4" t="s">
        <v>606</v>
      </c>
    </row>
    <row r="26" spans="1:23" ht="108" x14ac:dyDescent="0.3">
      <c r="A26" s="4" t="s">
        <v>575</v>
      </c>
      <c r="B26" s="4" t="s">
        <v>118</v>
      </c>
      <c r="C26" s="4" t="s">
        <v>576</v>
      </c>
      <c r="D26" s="4" t="s">
        <v>577</v>
      </c>
      <c r="E26" s="4" t="s">
        <v>10</v>
      </c>
      <c r="F26" s="4" t="s">
        <v>156</v>
      </c>
      <c r="G26" s="4" t="s">
        <v>34</v>
      </c>
      <c r="H26" s="4" t="s">
        <v>37</v>
      </c>
      <c r="I26" s="4" t="s">
        <v>206</v>
      </c>
      <c r="J26" s="4" t="s">
        <v>34</v>
      </c>
      <c r="K26" s="4" t="s">
        <v>34</v>
      </c>
      <c r="L26" s="9" t="s">
        <v>34</v>
      </c>
      <c r="M26" s="4" t="s">
        <v>34</v>
      </c>
      <c r="N26" s="4" t="s">
        <v>34</v>
      </c>
      <c r="O26" s="4" t="s">
        <v>33</v>
      </c>
      <c r="P26" s="4" t="s">
        <v>34</v>
      </c>
      <c r="Q26" s="4" t="s">
        <v>538</v>
      </c>
      <c r="R26" s="4" t="s">
        <v>578</v>
      </c>
      <c r="S26" s="4" t="s">
        <v>321</v>
      </c>
      <c r="T26" s="4"/>
      <c r="U26" s="4" t="s">
        <v>728</v>
      </c>
      <c r="V26" s="4" t="s">
        <v>34</v>
      </c>
      <c r="W26" s="8" t="s">
        <v>605</v>
      </c>
    </row>
    <row r="27" spans="1:23" ht="36" x14ac:dyDescent="0.3">
      <c r="A27" s="4" t="s">
        <v>579</v>
      </c>
      <c r="B27" s="4" t="s">
        <v>118</v>
      </c>
      <c r="C27" s="4" t="s">
        <v>582</v>
      </c>
      <c r="D27" s="4" t="s">
        <v>580</v>
      </c>
      <c r="E27" s="4" t="s">
        <v>10</v>
      </c>
      <c r="F27" s="8" t="s">
        <v>634</v>
      </c>
      <c r="G27" s="4" t="s">
        <v>34</v>
      </c>
      <c r="H27" s="4" t="s">
        <v>37</v>
      </c>
      <c r="I27" s="4" t="s">
        <v>206</v>
      </c>
      <c r="J27" s="4">
        <v>2019</v>
      </c>
      <c r="K27" s="4" t="s">
        <v>34</v>
      </c>
      <c r="L27" s="9" t="s">
        <v>34</v>
      </c>
      <c r="M27" s="4" t="s">
        <v>34</v>
      </c>
      <c r="N27" s="4" t="s">
        <v>34</v>
      </c>
      <c r="O27" s="4" t="s">
        <v>33</v>
      </c>
      <c r="P27" s="4" t="s">
        <v>34</v>
      </c>
      <c r="Q27" s="4" t="s">
        <v>538</v>
      </c>
      <c r="R27" s="4" t="s">
        <v>581</v>
      </c>
      <c r="S27" s="4" t="s">
        <v>321</v>
      </c>
      <c r="T27" s="4"/>
      <c r="U27" s="4" t="s">
        <v>636</v>
      </c>
      <c r="V27" s="4" t="s">
        <v>34</v>
      </c>
      <c r="W27" s="8" t="s">
        <v>605</v>
      </c>
    </row>
    <row r="28" spans="1:23" ht="60" x14ac:dyDescent="0.3">
      <c r="A28" s="4" t="s">
        <v>583</v>
      </c>
      <c r="B28" s="4" t="s">
        <v>118</v>
      </c>
      <c r="C28" s="4" t="s">
        <v>584</v>
      </c>
      <c r="D28" s="4" t="s">
        <v>585</v>
      </c>
      <c r="E28" s="4" t="s">
        <v>10</v>
      </c>
      <c r="F28" s="4" t="s">
        <v>164</v>
      </c>
      <c r="G28" s="4" t="s">
        <v>34</v>
      </c>
      <c r="H28" s="4" t="s">
        <v>42</v>
      </c>
      <c r="I28" s="4" t="s">
        <v>206</v>
      </c>
      <c r="J28" s="4">
        <v>2018</v>
      </c>
      <c r="K28" s="4" t="s">
        <v>34</v>
      </c>
      <c r="L28" s="9" t="s">
        <v>34</v>
      </c>
      <c r="M28" s="4" t="s">
        <v>34</v>
      </c>
      <c r="N28" s="4" t="s">
        <v>34</v>
      </c>
      <c r="O28" s="4" t="s">
        <v>33</v>
      </c>
      <c r="P28" s="4" t="s">
        <v>34</v>
      </c>
      <c r="Q28" s="4" t="s">
        <v>538</v>
      </c>
      <c r="R28" s="4" t="s">
        <v>586</v>
      </c>
      <c r="S28" s="4" t="s">
        <v>321</v>
      </c>
      <c r="T28" s="4"/>
      <c r="U28" s="4" t="s">
        <v>636</v>
      </c>
      <c r="V28" s="4" t="s">
        <v>34</v>
      </c>
      <c r="W28" s="8" t="s">
        <v>605</v>
      </c>
    </row>
    <row r="29" spans="1:23" ht="84" x14ac:dyDescent="0.3">
      <c r="A29" s="4" t="s">
        <v>588</v>
      </c>
      <c r="B29" s="4" t="s">
        <v>118</v>
      </c>
      <c r="C29" s="4" t="s">
        <v>587</v>
      </c>
      <c r="D29" s="4" t="s">
        <v>590</v>
      </c>
      <c r="E29" s="4" t="s">
        <v>10</v>
      </c>
      <c r="F29" s="4" t="s">
        <v>379</v>
      </c>
      <c r="G29" s="4" t="s">
        <v>34</v>
      </c>
      <c r="H29" s="4" t="s">
        <v>37</v>
      </c>
      <c r="I29" s="4" t="s">
        <v>206</v>
      </c>
      <c r="J29" s="4">
        <v>2016</v>
      </c>
      <c r="K29" s="4" t="s">
        <v>34</v>
      </c>
      <c r="L29" s="9" t="s">
        <v>34</v>
      </c>
      <c r="M29" s="4" t="s">
        <v>34</v>
      </c>
      <c r="N29" s="4" t="s">
        <v>34</v>
      </c>
      <c r="O29" s="4" t="s">
        <v>33</v>
      </c>
      <c r="P29" s="4" t="s">
        <v>34</v>
      </c>
      <c r="Q29" s="4" t="s">
        <v>538</v>
      </c>
      <c r="R29" s="4" t="s">
        <v>589</v>
      </c>
      <c r="S29" s="4" t="s">
        <v>321</v>
      </c>
      <c r="T29" s="4"/>
      <c r="U29" s="4" t="s">
        <v>298</v>
      </c>
      <c r="V29" s="4" t="s">
        <v>34</v>
      </c>
      <c r="W29" s="8" t="s">
        <v>605</v>
      </c>
    </row>
    <row r="30" spans="1:23" ht="60" x14ac:dyDescent="0.3">
      <c r="A30" s="4" t="s">
        <v>592</v>
      </c>
      <c r="B30" s="4" t="s">
        <v>118</v>
      </c>
      <c r="C30" s="4" t="s">
        <v>591</v>
      </c>
      <c r="D30" s="4" t="s">
        <v>594</v>
      </c>
      <c r="E30" s="4" t="s">
        <v>10</v>
      </c>
      <c r="F30" s="4" t="s">
        <v>164</v>
      </c>
      <c r="G30" s="4" t="s">
        <v>34</v>
      </c>
      <c r="H30" s="4" t="s">
        <v>42</v>
      </c>
      <c r="I30" s="4" t="s">
        <v>206</v>
      </c>
      <c r="J30" s="4">
        <v>2016</v>
      </c>
      <c r="K30" s="4" t="s">
        <v>34</v>
      </c>
      <c r="L30" s="9" t="s">
        <v>34</v>
      </c>
      <c r="M30" s="4" t="s">
        <v>34</v>
      </c>
      <c r="N30" s="4" t="s">
        <v>34</v>
      </c>
      <c r="O30" s="4" t="s">
        <v>33</v>
      </c>
      <c r="P30" s="4" t="s">
        <v>34</v>
      </c>
      <c r="Q30" s="4" t="s">
        <v>538</v>
      </c>
      <c r="R30" s="4" t="s">
        <v>595</v>
      </c>
      <c r="S30" s="4" t="s">
        <v>321</v>
      </c>
      <c r="T30" s="4"/>
      <c r="U30" s="4" t="s">
        <v>636</v>
      </c>
      <c r="V30" s="4" t="s">
        <v>34</v>
      </c>
      <c r="W30" s="8" t="s">
        <v>605</v>
      </c>
    </row>
    <row r="31" spans="1:23" ht="108" x14ac:dyDescent="0.3">
      <c r="A31" s="4" t="s">
        <v>593</v>
      </c>
      <c r="B31" s="4" t="s">
        <v>118</v>
      </c>
      <c r="C31" s="4" t="s">
        <v>598</v>
      </c>
      <c r="D31" s="4" t="s">
        <v>599</v>
      </c>
      <c r="E31" s="4" t="s">
        <v>10</v>
      </c>
      <c r="F31" s="4" t="s">
        <v>158</v>
      </c>
      <c r="G31" s="4" t="s">
        <v>34</v>
      </c>
      <c r="H31" s="4" t="s">
        <v>42</v>
      </c>
      <c r="I31" s="4" t="s">
        <v>206</v>
      </c>
      <c r="J31" s="4">
        <v>2018</v>
      </c>
      <c r="K31" s="4" t="s">
        <v>34</v>
      </c>
      <c r="L31" s="9" t="s">
        <v>34</v>
      </c>
      <c r="M31" s="4" t="s">
        <v>34</v>
      </c>
      <c r="N31" s="4" t="s">
        <v>34</v>
      </c>
      <c r="O31" s="4" t="s">
        <v>601</v>
      </c>
      <c r="P31" s="4" t="s">
        <v>34</v>
      </c>
      <c r="Q31" s="4" t="s">
        <v>538</v>
      </c>
      <c r="R31" s="4" t="s">
        <v>600</v>
      </c>
      <c r="S31" s="4" t="s">
        <v>321</v>
      </c>
      <c r="T31" s="4"/>
      <c r="U31" s="4" t="s">
        <v>299</v>
      </c>
      <c r="V31" s="4" t="s">
        <v>34</v>
      </c>
      <c r="W31" s="8" t="s">
        <v>605</v>
      </c>
    </row>
    <row r="32" spans="1:23" ht="36" x14ac:dyDescent="0.3">
      <c r="A32" s="4" t="s">
        <v>714</v>
      </c>
      <c r="B32" s="4" t="s">
        <v>118</v>
      </c>
      <c r="C32" s="4" t="s">
        <v>715</v>
      </c>
      <c r="D32" s="4" t="s">
        <v>715</v>
      </c>
      <c r="E32" s="4" t="s">
        <v>10</v>
      </c>
      <c r="F32" s="4" t="s">
        <v>156</v>
      </c>
      <c r="G32" s="4" t="s">
        <v>34</v>
      </c>
      <c r="H32" s="4" t="s">
        <v>675</v>
      </c>
      <c r="I32" s="4" t="s">
        <v>723</v>
      </c>
      <c r="J32" s="31">
        <v>2021</v>
      </c>
      <c r="K32" s="4" t="s">
        <v>34</v>
      </c>
      <c r="L32" s="32">
        <v>19.364930000000001</v>
      </c>
      <c r="M32" s="7" t="s">
        <v>34</v>
      </c>
      <c r="N32" s="11" t="s">
        <v>724</v>
      </c>
      <c r="O32" s="4" t="s">
        <v>864</v>
      </c>
      <c r="P32" s="4" t="s">
        <v>34</v>
      </c>
      <c r="Q32" s="5" t="s">
        <v>764</v>
      </c>
      <c r="R32" s="5" t="s">
        <v>725</v>
      </c>
      <c r="S32" s="4" t="s">
        <v>321</v>
      </c>
      <c r="T32" s="4"/>
      <c r="U32" s="17" t="s">
        <v>728</v>
      </c>
      <c r="V32" s="4" t="s">
        <v>34</v>
      </c>
      <c r="W32" s="8" t="s">
        <v>605</v>
      </c>
    </row>
    <row r="33" spans="1:23" ht="36" x14ac:dyDescent="0.3">
      <c r="A33" s="4" t="s">
        <v>719</v>
      </c>
      <c r="B33" s="4" t="s">
        <v>118</v>
      </c>
      <c r="C33" s="4" t="s">
        <v>716</v>
      </c>
      <c r="D33" s="4" t="s">
        <v>716</v>
      </c>
      <c r="E33" s="4" t="s">
        <v>10</v>
      </c>
      <c r="F33" s="4" t="s">
        <v>156</v>
      </c>
      <c r="G33" s="4" t="s">
        <v>34</v>
      </c>
      <c r="H33" s="4" t="s">
        <v>675</v>
      </c>
      <c r="I33" s="4" t="s">
        <v>723</v>
      </c>
      <c r="J33" s="31">
        <v>2021</v>
      </c>
      <c r="K33" s="4" t="s">
        <v>34</v>
      </c>
      <c r="L33" s="32">
        <v>12.553209000000001</v>
      </c>
      <c r="M33" s="7" t="s">
        <v>34</v>
      </c>
      <c r="N33" s="11" t="s">
        <v>724</v>
      </c>
      <c r="O33" s="4" t="s">
        <v>864</v>
      </c>
      <c r="P33" s="4" t="s">
        <v>34</v>
      </c>
      <c r="Q33" s="5" t="s">
        <v>764</v>
      </c>
      <c r="R33" s="5" t="s">
        <v>726</v>
      </c>
      <c r="S33" s="4" t="s">
        <v>321</v>
      </c>
      <c r="T33" s="4"/>
      <c r="U33" s="17" t="s">
        <v>728</v>
      </c>
      <c r="V33" s="4" t="s">
        <v>34</v>
      </c>
      <c r="W33" s="8" t="s">
        <v>605</v>
      </c>
    </row>
    <row r="34" spans="1:23" ht="72" x14ac:dyDescent="0.3">
      <c r="A34" s="4" t="s">
        <v>551</v>
      </c>
      <c r="B34" s="4" t="s">
        <v>118</v>
      </c>
      <c r="C34" s="4" t="s">
        <v>552</v>
      </c>
      <c r="D34" s="4" t="s">
        <v>554</v>
      </c>
      <c r="E34" s="4" t="s">
        <v>553</v>
      </c>
      <c r="F34" s="4" t="s">
        <v>155</v>
      </c>
      <c r="G34" s="4" t="s">
        <v>555</v>
      </c>
      <c r="H34" s="4" t="s">
        <v>37</v>
      </c>
      <c r="I34" s="4" t="s">
        <v>206</v>
      </c>
      <c r="J34" s="4">
        <v>1998</v>
      </c>
      <c r="K34" s="4" t="s">
        <v>34</v>
      </c>
      <c r="L34" s="9" t="s">
        <v>34</v>
      </c>
      <c r="M34" s="4" t="s">
        <v>34</v>
      </c>
      <c r="N34" s="4" t="s">
        <v>34</v>
      </c>
      <c r="O34" s="4" t="s">
        <v>685</v>
      </c>
      <c r="P34" s="4" t="s">
        <v>34</v>
      </c>
      <c r="Q34" s="4" t="s">
        <v>538</v>
      </c>
      <c r="R34" s="4" t="s">
        <v>557</v>
      </c>
      <c r="S34" s="4" t="s">
        <v>321</v>
      </c>
      <c r="T34" s="4"/>
      <c r="U34" s="4" t="s">
        <v>729</v>
      </c>
      <c r="V34" s="4" t="s">
        <v>34</v>
      </c>
      <c r="W34" s="4" t="s">
        <v>606</v>
      </c>
    </row>
    <row r="35" spans="1:23" ht="60" x14ac:dyDescent="0.3">
      <c r="A35" s="4" t="s">
        <v>556</v>
      </c>
      <c r="B35" s="4" t="s">
        <v>118</v>
      </c>
      <c r="C35" s="4" t="s">
        <v>558</v>
      </c>
      <c r="D35" s="4" t="s">
        <v>560</v>
      </c>
      <c r="E35" s="4" t="s">
        <v>553</v>
      </c>
      <c r="F35" s="4" t="s">
        <v>155</v>
      </c>
      <c r="G35" s="4" t="s">
        <v>555</v>
      </c>
      <c r="H35" s="4" t="s">
        <v>37</v>
      </c>
      <c r="I35" s="4" t="s">
        <v>206</v>
      </c>
      <c r="J35" s="4">
        <v>2022</v>
      </c>
      <c r="K35" s="4">
        <v>2027</v>
      </c>
      <c r="L35" s="9">
        <v>146.5</v>
      </c>
      <c r="M35" s="7">
        <v>44743</v>
      </c>
      <c r="N35" s="4" t="s">
        <v>190</v>
      </c>
      <c r="O35" s="4" t="s">
        <v>559</v>
      </c>
      <c r="P35" s="4" t="s">
        <v>34</v>
      </c>
      <c r="Q35" s="4" t="s">
        <v>538</v>
      </c>
      <c r="R35" s="27" t="s">
        <v>561</v>
      </c>
      <c r="S35" s="4" t="s">
        <v>321</v>
      </c>
      <c r="T35" s="4"/>
      <c r="U35" s="4" t="s">
        <v>729</v>
      </c>
      <c r="V35" s="4" t="s">
        <v>34</v>
      </c>
      <c r="W35" s="4" t="s">
        <v>606</v>
      </c>
    </row>
    <row r="36" spans="1:23" ht="60" x14ac:dyDescent="0.3">
      <c r="A36" s="4" t="s">
        <v>216</v>
      </c>
      <c r="B36" s="4" t="s">
        <v>118</v>
      </c>
      <c r="C36" s="4" t="s">
        <v>43</v>
      </c>
      <c r="D36" s="4" t="s">
        <v>290</v>
      </c>
      <c r="E36" s="4" t="s">
        <v>1</v>
      </c>
      <c r="F36" s="4" t="s">
        <v>135</v>
      </c>
      <c r="G36" s="4" t="s">
        <v>34</v>
      </c>
      <c r="H36" s="4" t="s">
        <v>82</v>
      </c>
      <c r="I36" s="4" t="s">
        <v>173</v>
      </c>
      <c r="J36" s="4"/>
      <c r="K36" s="5">
        <v>2021</v>
      </c>
      <c r="L36" s="6" t="s">
        <v>34</v>
      </c>
      <c r="M36" s="4" t="s">
        <v>34</v>
      </c>
      <c r="N36" s="4" t="s">
        <v>34</v>
      </c>
      <c r="O36" s="4" t="s">
        <v>33</v>
      </c>
      <c r="P36" s="4" t="s">
        <v>34</v>
      </c>
      <c r="Q36" s="4" t="s">
        <v>639</v>
      </c>
      <c r="R36" s="15" t="s">
        <v>44</v>
      </c>
      <c r="S36" s="4" t="s">
        <v>310</v>
      </c>
      <c r="T36" s="4" t="s">
        <v>173</v>
      </c>
      <c r="U36" s="4" t="s">
        <v>635</v>
      </c>
      <c r="V36" s="4" t="s">
        <v>34</v>
      </c>
      <c r="W36" s="4" t="s">
        <v>608</v>
      </c>
    </row>
    <row r="37" spans="1:23" ht="60" x14ac:dyDescent="0.3">
      <c r="A37" s="4" t="s">
        <v>217</v>
      </c>
      <c r="B37" s="4" t="s">
        <v>118</v>
      </c>
      <c r="C37" s="4" t="s">
        <v>288</v>
      </c>
      <c r="D37" s="4" t="s">
        <v>289</v>
      </c>
      <c r="E37" s="4" t="s">
        <v>1</v>
      </c>
      <c r="F37" s="4" t="s">
        <v>154</v>
      </c>
      <c r="G37" s="4" t="s">
        <v>34</v>
      </c>
      <c r="H37" s="4" t="s">
        <v>37</v>
      </c>
      <c r="I37" s="4" t="s">
        <v>206</v>
      </c>
      <c r="J37" s="4">
        <v>2022</v>
      </c>
      <c r="K37" s="5" t="s">
        <v>34</v>
      </c>
      <c r="L37" s="6" t="s">
        <v>34</v>
      </c>
      <c r="M37" s="4" t="s">
        <v>34</v>
      </c>
      <c r="N37" s="4" t="s">
        <v>34</v>
      </c>
      <c r="O37" s="4" t="s">
        <v>33</v>
      </c>
      <c r="P37" s="4" t="s">
        <v>34</v>
      </c>
      <c r="Q37" s="4" t="s">
        <v>639</v>
      </c>
      <c r="R37" s="15" t="s">
        <v>44</v>
      </c>
      <c r="S37" s="4" t="s">
        <v>321</v>
      </c>
      <c r="T37" s="4"/>
      <c r="U37" s="4" t="s">
        <v>312</v>
      </c>
      <c r="V37" s="4" t="s">
        <v>312</v>
      </c>
      <c r="W37" s="4" t="s">
        <v>608</v>
      </c>
    </row>
    <row r="38" spans="1:23" ht="48" x14ac:dyDescent="0.3">
      <c r="A38" s="4" t="s">
        <v>218</v>
      </c>
      <c r="B38" s="4" t="s">
        <v>118</v>
      </c>
      <c r="C38" s="4" t="s">
        <v>192</v>
      </c>
      <c r="D38" s="4" t="s">
        <v>193</v>
      </c>
      <c r="E38" s="4" t="s">
        <v>1</v>
      </c>
      <c r="F38" s="8" t="s">
        <v>634</v>
      </c>
      <c r="G38" s="4" t="s">
        <v>34</v>
      </c>
      <c r="H38" s="4" t="s">
        <v>42</v>
      </c>
      <c r="I38" s="4" t="s">
        <v>206</v>
      </c>
      <c r="J38" s="4"/>
      <c r="K38" s="5">
        <v>2021</v>
      </c>
      <c r="L38" s="6">
        <v>0.2</v>
      </c>
      <c r="M38" s="7" t="s">
        <v>34</v>
      </c>
      <c r="N38" s="4" t="s">
        <v>34</v>
      </c>
      <c r="O38" s="4" t="s">
        <v>33</v>
      </c>
      <c r="P38" s="4" t="s">
        <v>34</v>
      </c>
      <c r="Q38" s="4" t="s">
        <v>639</v>
      </c>
      <c r="R38" s="26" t="s">
        <v>194</v>
      </c>
      <c r="S38" s="4" t="s">
        <v>321</v>
      </c>
      <c r="T38" s="4"/>
      <c r="U38" s="4" t="s">
        <v>636</v>
      </c>
      <c r="V38" s="4" t="s">
        <v>34</v>
      </c>
      <c r="W38" s="4" t="s">
        <v>608</v>
      </c>
    </row>
    <row r="39" spans="1:23" ht="132" x14ac:dyDescent="0.3">
      <c r="A39" s="4" t="s">
        <v>219</v>
      </c>
      <c r="B39" s="4" t="s">
        <v>118</v>
      </c>
      <c r="C39" s="4" t="s">
        <v>291</v>
      </c>
      <c r="D39" s="4" t="s">
        <v>180</v>
      </c>
      <c r="E39" s="4" t="s">
        <v>684</v>
      </c>
      <c r="F39" s="4" t="s">
        <v>164</v>
      </c>
      <c r="G39" s="4" t="s">
        <v>34</v>
      </c>
      <c r="H39" s="4" t="s">
        <v>82</v>
      </c>
      <c r="I39" s="4" t="s">
        <v>206</v>
      </c>
      <c r="J39" s="4" t="s">
        <v>34</v>
      </c>
      <c r="K39" s="5" t="s">
        <v>34</v>
      </c>
      <c r="L39" s="6">
        <v>5000</v>
      </c>
      <c r="M39" s="4" t="s">
        <v>34</v>
      </c>
      <c r="N39" s="4" t="s">
        <v>34</v>
      </c>
      <c r="O39" s="4" t="s">
        <v>179</v>
      </c>
      <c r="P39" s="4" t="s">
        <v>34</v>
      </c>
      <c r="Q39" s="4" t="s">
        <v>640</v>
      </c>
      <c r="R39" s="15" t="s">
        <v>45</v>
      </c>
      <c r="S39" s="4" t="s">
        <v>321</v>
      </c>
      <c r="T39" s="4"/>
      <c r="U39" s="4" t="s">
        <v>636</v>
      </c>
      <c r="V39" s="4" t="s">
        <v>34</v>
      </c>
      <c r="W39" s="4" t="s">
        <v>205</v>
      </c>
    </row>
    <row r="40" spans="1:23" ht="72" x14ac:dyDescent="0.3">
      <c r="A40" s="4" t="s">
        <v>453</v>
      </c>
      <c r="B40" s="4" t="s">
        <v>118</v>
      </c>
      <c r="C40" s="8" t="s">
        <v>423</v>
      </c>
      <c r="D40" s="4" t="s">
        <v>463</v>
      </c>
      <c r="E40" s="4" t="s">
        <v>2</v>
      </c>
      <c r="F40" s="4" t="s">
        <v>164</v>
      </c>
      <c r="G40" s="4" t="s">
        <v>462</v>
      </c>
      <c r="H40" s="4" t="s">
        <v>461</v>
      </c>
      <c r="I40" s="4" t="s">
        <v>206</v>
      </c>
      <c r="J40" s="4">
        <v>2023</v>
      </c>
      <c r="K40" s="4">
        <v>2024</v>
      </c>
      <c r="L40" s="9">
        <v>0.61991300000000005</v>
      </c>
      <c r="M40" s="7">
        <v>45047</v>
      </c>
      <c r="N40" s="4" t="s">
        <v>313</v>
      </c>
      <c r="O40" s="4" t="s">
        <v>71</v>
      </c>
      <c r="P40" s="4" t="s">
        <v>34</v>
      </c>
      <c r="Q40" s="4" t="s">
        <v>456</v>
      </c>
      <c r="R40" s="4" t="s">
        <v>464</v>
      </c>
      <c r="S40" s="4" t="s">
        <v>321</v>
      </c>
      <c r="T40" s="4"/>
      <c r="U40" s="4" t="s">
        <v>636</v>
      </c>
      <c r="V40" s="4" t="s">
        <v>34</v>
      </c>
      <c r="W40" s="4" t="s">
        <v>609</v>
      </c>
    </row>
    <row r="41" spans="1:23" ht="60" x14ac:dyDescent="0.3">
      <c r="A41" s="4" t="s">
        <v>275</v>
      </c>
      <c r="B41" s="4" t="s">
        <v>118</v>
      </c>
      <c r="C41" s="4" t="s">
        <v>706</v>
      </c>
      <c r="D41" s="4" t="s">
        <v>335</v>
      </c>
      <c r="E41" s="4" t="s">
        <v>141</v>
      </c>
      <c r="F41" s="4" t="s">
        <v>164</v>
      </c>
      <c r="G41" s="4" t="s">
        <v>146</v>
      </c>
      <c r="H41" s="4" t="s">
        <v>42</v>
      </c>
      <c r="I41" s="4" t="s">
        <v>206</v>
      </c>
      <c r="J41" s="4">
        <v>2023</v>
      </c>
      <c r="K41" s="5" t="s">
        <v>34</v>
      </c>
      <c r="L41" s="9">
        <v>3</v>
      </c>
      <c r="M41" s="7">
        <v>44986</v>
      </c>
      <c r="N41" s="4" t="s">
        <v>602</v>
      </c>
      <c r="O41" s="4" t="s">
        <v>707</v>
      </c>
      <c r="P41" s="4" t="s">
        <v>34</v>
      </c>
      <c r="Q41" s="4" t="s">
        <v>71</v>
      </c>
      <c r="R41" s="27" t="s">
        <v>334</v>
      </c>
      <c r="S41" s="4" t="s">
        <v>321</v>
      </c>
      <c r="T41" s="4"/>
      <c r="U41" s="4" t="s">
        <v>636</v>
      </c>
      <c r="V41" s="4" t="s">
        <v>34</v>
      </c>
      <c r="W41" s="4" t="s">
        <v>609</v>
      </c>
    </row>
    <row r="42" spans="1:23" ht="48" x14ac:dyDescent="0.3">
      <c r="A42" s="4" t="s">
        <v>435</v>
      </c>
      <c r="B42" s="4" t="s">
        <v>484</v>
      </c>
      <c r="C42" s="4" t="s">
        <v>483</v>
      </c>
      <c r="D42" s="4" t="s">
        <v>488</v>
      </c>
      <c r="E42" s="4" t="s">
        <v>678</v>
      </c>
      <c r="F42" s="4" t="s">
        <v>164</v>
      </c>
      <c r="G42" s="4" t="s">
        <v>489</v>
      </c>
      <c r="H42" s="4" t="s">
        <v>461</v>
      </c>
      <c r="I42" s="4" t="s">
        <v>206</v>
      </c>
      <c r="J42" s="4">
        <v>2022</v>
      </c>
      <c r="K42" s="4">
        <v>2023</v>
      </c>
      <c r="L42" s="9">
        <v>0.378523</v>
      </c>
      <c r="M42" s="7">
        <v>44593</v>
      </c>
      <c r="N42" s="4" t="s">
        <v>313</v>
      </c>
      <c r="O42" s="4" t="s">
        <v>71</v>
      </c>
      <c r="P42" s="4" t="s">
        <v>34</v>
      </c>
      <c r="Q42" s="4" t="s">
        <v>456</v>
      </c>
      <c r="R42" s="4" t="s">
        <v>490</v>
      </c>
      <c r="S42" s="4" t="s">
        <v>321</v>
      </c>
      <c r="T42" s="4"/>
      <c r="U42" s="4" t="s">
        <v>636</v>
      </c>
      <c r="V42" s="4" t="s">
        <v>34</v>
      </c>
      <c r="W42" s="4" t="s">
        <v>627</v>
      </c>
    </row>
    <row r="43" spans="1:23" ht="108" x14ac:dyDescent="0.3">
      <c r="A43" s="4" t="s">
        <v>525</v>
      </c>
      <c r="B43" s="4" t="s">
        <v>412</v>
      </c>
      <c r="C43" s="4" t="s">
        <v>526</v>
      </c>
      <c r="D43" s="4" t="s">
        <v>528</v>
      </c>
      <c r="E43" s="4" t="s">
        <v>527</v>
      </c>
      <c r="F43" s="4" t="s">
        <v>379</v>
      </c>
      <c r="G43" s="4" t="s">
        <v>369</v>
      </c>
      <c r="H43" s="4" t="s">
        <v>42</v>
      </c>
      <c r="I43" s="4" t="s">
        <v>522</v>
      </c>
      <c r="J43" s="4">
        <v>2019</v>
      </c>
      <c r="K43" s="4" t="s">
        <v>34</v>
      </c>
      <c r="L43" s="9">
        <v>0.28104600000000002</v>
      </c>
      <c r="M43" s="7">
        <v>43617</v>
      </c>
      <c r="N43" s="4" t="s">
        <v>313</v>
      </c>
      <c r="O43" s="4" t="s">
        <v>699</v>
      </c>
      <c r="P43" s="4" t="s">
        <v>34</v>
      </c>
      <c r="Q43" s="4" t="s">
        <v>71</v>
      </c>
      <c r="R43" s="4" t="s">
        <v>529</v>
      </c>
      <c r="S43" s="4" t="s">
        <v>321</v>
      </c>
      <c r="T43" s="4"/>
      <c r="U43" s="4" t="s">
        <v>298</v>
      </c>
      <c r="V43" s="4" t="s">
        <v>34</v>
      </c>
      <c r="W43" s="4" t="s">
        <v>610</v>
      </c>
    </row>
    <row r="44" spans="1:23" ht="36" x14ac:dyDescent="0.3">
      <c r="A44" s="4" t="s">
        <v>248</v>
      </c>
      <c r="B44" s="4" t="s">
        <v>117</v>
      </c>
      <c r="C44" s="4" t="s">
        <v>491</v>
      </c>
      <c r="D44" s="4" t="s">
        <v>632</v>
      </c>
      <c r="E44" s="4" t="s">
        <v>24</v>
      </c>
      <c r="F44" s="8" t="s">
        <v>634</v>
      </c>
      <c r="G44" s="4" t="s">
        <v>34</v>
      </c>
      <c r="H44" s="4" t="s">
        <v>37</v>
      </c>
      <c r="I44" s="4" t="s">
        <v>513</v>
      </c>
      <c r="J44" s="4" t="s">
        <v>34</v>
      </c>
      <c r="K44" s="5" t="s">
        <v>34</v>
      </c>
      <c r="L44" s="9" t="s">
        <v>34</v>
      </c>
      <c r="M44" s="4" t="s">
        <v>34</v>
      </c>
      <c r="N44" s="4" t="s">
        <v>34</v>
      </c>
      <c r="O44" s="4" t="s">
        <v>33</v>
      </c>
      <c r="P44" s="4" t="s">
        <v>34</v>
      </c>
      <c r="Q44" s="4" t="s">
        <v>521</v>
      </c>
      <c r="R44" s="15" t="s">
        <v>49</v>
      </c>
      <c r="S44" s="4" t="s">
        <v>321</v>
      </c>
      <c r="T44" s="4"/>
      <c r="U44" s="4" t="s">
        <v>636</v>
      </c>
      <c r="V44" s="4" t="s">
        <v>34</v>
      </c>
      <c r="W44" s="4" t="s">
        <v>611</v>
      </c>
    </row>
    <row r="45" spans="1:23" ht="108" x14ac:dyDescent="0.3">
      <c r="A45" s="4" t="s">
        <v>249</v>
      </c>
      <c r="B45" s="4" t="s">
        <v>117</v>
      </c>
      <c r="C45" s="5" t="s">
        <v>498</v>
      </c>
      <c r="D45" s="4" t="s">
        <v>134</v>
      </c>
      <c r="E45" s="5" t="s">
        <v>24</v>
      </c>
      <c r="F45" s="4" t="s">
        <v>164</v>
      </c>
      <c r="G45" s="4" t="s">
        <v>136</v>
      </c>
      <c r="H45" s="4" t="s">
        <v>42</v>
      </c>
      <c r="I45" s="4" t="s">
        <v>206</v>
      </c>
      <c r="J45" s="4" t="s">
        <v>34</v>
      </c>
      <c r="K45" s="5" t="s">
        <v>34</v>
      </c>
      <c r="L45" s="6">
        <v>0.7</v>
      </c>
      <c r="M45" s="7" t="s">
        <v>34</v>
      </c>
      <c r="N45" s="7" t="s">
        <v>765</v>
      </c>
      <c r="O45" s="5" t="s">
        <v>865</v>
      </c>
      <c r="P45" s="5" t="s">
        <v>34</v>
      </c>
      <c r="Q45" s="5" t="s">
        <v>137</v>
      </c>
      <c r="R45" s="15" t="s">
        <v>48</v>
      </c>
      <c r="S45" s="4" t="s">
        <v>321</v>
      </c>
      <c r="T45" s="4"/>
      <c r="U45" s="4" t="s">
        <v>636</v>
      </c>
      <c r="V45" s="4" t="s">
        <v>34</v>
      </c>
      <c r="W45" s="4" t="s">
        <v>611</v>
      </c>
    </row>
    <row r="46" spans="1:23" ht="36" x14ac:dyDescent="0.3">
      <c r="A46" s="4" t="s">
        <v>250</v>
      </c>
      <c r="B46" s="4" t="s">
        <v>117</v>
      </c>
      <c r="C46" s="4" t="s">
        <v>50</v>
      </c>
      <c r="D46" s="4" t="s">
        <v>34</v>
      </c>
      <c r="E46" s="4" t="s">
        <v>25</v>
      </c>
      <c r="F46" s="4" t="s">
        <v>164</v>
      </c>
      <c r="G46" s="4" t="s">
        <v>34</v>
      </c>
      <c r="H46" s="4" t="s">
        <v>37</v>
      </c>
      <c r="I46" s="4" t="s">
        <v>173</v>
      </c>
      <c r="J46" s="4"/>
      <c r="K46" s="5">
        <v>2017</v>
      </c>
      <c r="L46" s="6">
        <v>13.5</v>
      </c>
      <c r="M46" s="4" t="s">
        <v>34</v>
      </c>
      <c r="N46" s="4" t="s">
        <v>34</v>
      </c>
      <c r="O46" s="4" t="s">
        <v>55</v>
      </c>
      <c r="P46" s="4" t="s">
        <v>34</v>
      </c>
      <c r="Q46" s="4" t="s">
        <v>647</v>
      </c>
      <c r="R46" s="15" t="s">
        <v>51</v>
      </c>
      <c r="S46" s="4" t="s">
        <v>310</v>
      </c>
      <c r="T46" s="4" t="s">
        <v>173</v>
      </c>
      <c r="U46" s="4" t="s">
        <v>636</v>
      </c>
      <c r="V46" s="4" t="s">
        <v>34</v>
      </c>
      <c r="W46" s="4" t="s">
        <v>612</v>
      </c>
    </row>
    <row r="47" spans="1:23" ht="48" x14ac:dyDescent="0.3">
      <c r="A47" s="4" t="s">
        <v>251</v>
      </c>
      <c r="B47" s="4" t="s">
        <v>117</v>
      </c>
      <c r="C47" s="4" t="s">
        <v>52</v>
      </c>
      <c r="D47" s="4" t="s">
        <v>292</v>
      </c>
      <c r="E47" s="4" t="s">
        <v>25</v>
      </c>
      <c r="F47" s="4" t="s">
        <v>154</v>
      </c>
      <c r="G47" s="4" t="s">
        <v>34</v>
      </c>
      <c r="H47" s="4" t="s">
        <v>42</v>
      </c>
      <c r="I47" s="4" t="s">
        <v>522</v>
      </c>
      <c r="J47" s="4">
        <v>2022</v>
      </c>
      <c r="K47" s="5" t="s">
        <v>34</v>
      </c>
      <c r="L47" s="6" t="s">
        <v>34</v>
      </c>
      <c r="M47" s="4" t="s">
        <v>34</v>
      </c>
      <c r="N47" s="4" t="s">
        <v>34</v>
      </c>
      <c r="O47" s="4" t="s">
        <v>54</v>
      </c>
      <c r="P47" s="4" t="s">
        <v>34</v>
      </c>
      <c r="Q47" s="4" t="s">
        <v>647</v>
      </c>
      <c r="R47" s="15" t="s">
        <v>53</v>
      </c>
      <c r="S47" s="4" t="s">
        <v>321</v>
      </c>
      <c r="T47" s="4"/>
      <c r="U47" s="4" t="s">
        <v>312</v>
      </c>
      <c r="V47" s="4" t="s">
        <v>312</v>
      </c>
      <c r="W47" s="4" t="s">
        <v>612</v>
      </c>
    </row>
    <row r="48" spans="1:23" ht="108" x14ac:dyDescent="0.3">
      <c r="A48" s="4" t="s">
        <v>221</v>
      </c>
      <c r="B48" s="4" t="s">
        <v>118</v>
      </c>
      <c r="C48" s="4" t="s">
        <v>184</v>
      </c>
      <c r="D48" s="4" t="s">
        <v>186</v>
      </c>
      <c r="E48" s="4" t="s">
        <v>3</v>
      </c>
      <c r="F48" s="4" t="s">
        <v>185</v>
      </c>
      <c r="G48" s="4" t="s">
        <v>34</v>
      </c>
      <c r="H48" s="4" t="s">
        <v>37</v>
      </c>
      <c r="I48" s="4" t="s">
        <v>206</v>
      </c>
      <c r="J48" s="4">
        <v>2021</v>
      </c>
      <c r="K48" s="5" t="s">
        <v>34</v>
      </c>
      <c r="L48" s="9" t="s">
        <v>34</v>
      </c>
      <c r="M48" s="4" t="s">
        <v>34</v>
      </c>
      <c r="N48" s="4" t="s">
        <v>34</v>
      </c>
      <c r="O48" s="4" t="s">
        <v>690</v>
      </c>
      <c r="P48" s="4" t="s">
        <v>34</v>
      </c>
      <c r="Q48" s="4" t="s">
        <v>637</v>
      </c>
      <c r="R48" s="15" t="s">
        <v>61</v>
      </c>
      <c r="S48" s="4" t="s">
        <v>321</v>
      </c>
      <c r="T48" s="4"/>
      <c r="U48" s="8" t="s">
        <v>299</v>
      </c>
      <c r="V48" s="4" t="s">
        <v>34</v>
      </c>
      <c r="W48" s="4" t="s">
        <v>613</v>
      </c>
    </row>
    <row r="49" spans="1:23" ht="57.6" x14ac:dyDescent="0.3">
      <c r="A49" s="4" t="s">
        <v>222</v>
      </c>
      <c r="B49" s="4" t="s">
        <v>118</v>
      </c>
      <c r="C49" s="4" t="s">
        <v>60</v>
      </c>
      <c r="D49" s="4" t="s">
        <v>366</v>
      </c>
      <c r="E49" s="4" t="s">
        <v>3</v>
      </c>
      <c r="F49" s="4" t="s">
        <v>164</v>
      </c>
      <c r="G49" s="4" t="s">
        <v>34</v>
      </c>
      <c r="H49" s="4" t="s">
        <v>42</v>
      </c>
      <c r="I49" s="4" t="s">
        <v>522</v>
      </c>
      <c r="J49" s="4">
        <v>2021</v>
      </c>
      <c r="K49" s="5" t="s">
        <v>34</v>
      </c>
      <c r="L49" s="6" t="s">
        <v>34</v>
      </c>
      <c r="M49" s="4" t="s">
        <v>34</v>
      </c>
      <c r="N49" s="4" t="s">
        <v>34</v>
      </c>
      <c r="O49" s="4" t="s">
        <v>33</v>
      </c>
      <c r="P49" s="4" t="s">
        <v>34</v>
      </c>
      <c r="Q49" s="4" t="s">
        <v>515</v>
      </c>
      <c r="R49" s="25" t="s">
        <v>332</v>
      </c>
      <c r="S49" s="4" t="s">
        <v>321</v>
      </c>
      <c r="T49" s="4"/>
      <c r="U49" s="4" t="s">
        <v>636</v>
      </c>
      <c r="V49" s="4" t="s">
        <v>312</v>
      </c>
      <c r="W49" s="4" t="s">
        <v>613</v>
      </c>
    </row>
    <row r="50" spans="1:23" ht="43.2" x14ac:dyDescent="0.3">
      <c r="A50" s="4" t="s">
        <v>223</v>
      </c>
      <c r="B50" s="4" t="s">
        <v>118</v>
      </c>
      <c r="C50" s="4" t="s">
        <v>56</v>
      </c>
      <c r="D50" s="4" t="s">
        <v>34</v>
      </c>
      <c r="E50" s="4" t="s">
        <v>3</v>
      </c>
      <c r="F50" s="4" t="s">
        <v>164</v>
      </c>
      <c r="G50" s="4" t="s">
        <v>34</v>
      </c>
      <c r="H50" s="4" t="s">
        <v>42</v>
      </c>
      <c r="I50" s="4" t="s">
        <v>522</v>
      </c>
      <c r="J50" s="4">
        <v>2019</v>
      </c>
      <c r="K50" s="5">
        <v>2021</v>
      </c>
      <c r="L50" s="6">
        <v>0.42</v>
      </c>
      <c r="M50" s="7">
        <v>44682</v>
      </c>
      <c r="N50" s="4" t="s">
        <v>331</v>
      </c>
      <c r="O50" s="4" t="s">
        <v>57</v>
      </c>
      <c r="P50" s="4" t="s">
        <v>34</v>
      </c>
      <c r="Q50" s="4" t="s">
        <v>352</v>
      </c>
      <c r="R50" s="27" t="s">
        <v>58</v>
      </c>
      <c r="S50" s="4" t="s">
        <v>310</v>
      </c>
      <c r="T50" s="4" t="s">
        <v>173</v>
      </c>
      <c r="U50" s="4" t="s">
        <v>636</v>
      </c>
      <c r="V50" s="4" t="s">
        <v>34</v>
      </c>
      <c r="W50" s="4" t="s">
        <v>613</v>
      </c>
    </row>
    <row r="51" spans="1:23" ht="57.6" x14ac:dyDescent="0.3">
      <c r="A51" s="4" t="s">
        <v>224</v>
      </c>
      <c r="B51" s="4" t="s">
        <v>118</v>
      </c>
      <c r="C51" s="4" t="s">
        <v>59</v>
      </c>
      <c r="D51" s="4" t="s">
        <v>293</v>
      </c>
      <c r="E51" s="4" t="s">
        <v>3</v>
      </c>
      <c r="F51" s="4" t="s">
        <v>164</v>
      </c>
      <c r="G51" s="4" t="s">
        <v>34</v>
      </c>
      <c r="H51" s="4" t="s">
        <v>42</v>
      </c>
      <c r="I51" s="4" t="s">
        <v>522</v>
      </c>
      <c r="J51" s="5">
        <v>2021</v>
      </c>
      <c r="K51" s="5" t="s">
        <v>34</v>
      </c>
      <c r="L51" s="6" t="s">
        <v>34</v>
      </c>
      <c r="M51" s="4" t="s">
        <v>34</v>
      </c>
      <c r="N51" s="4" t="s">
        <v>34</v>
      </c>
      <c r="O51" s="4" t="s">
        <v>33</v>
      </c>
      <c r="P51" s="4" t="s">
        <v>34</v>
      </c>
      <c r="Q51" s="4" t="s">
        <v>515</v>
      </c>
      <c r="R51" s="25" t="s">
        <v>333</v>
      </c>
      <c r="S51" s="4" t="s">
        <v>310</v>
      </c>
      <c r="T51" s="4" t="s">
        <v>360</v>
      </c>
      <c r="U51" s="4" t="s">
        <v>636</v>
      </c>
      <c r="V51" s="4" t="s">
        <v>34</v>
      </c>
      <c r="W51" s="4" t="s">
        <v>613</v>
      </c>
    </row>
    <row r="52" spans="1:23" ht="48" x14ac:dyDescent="0.3">
      <c r="A52" s="4" t="s">
        <v>266</v>
      </c>
      <c r="B52" s="4" t="s">
        <v>129</v>
      </c>
      <c r="C52" s="4" t="s">
        <v>476</v>
      </c>
      <c r="D52" s="4" t="s">
        <v>336</v>
      </c>
      <c r="E52" s="4" t="s">
        <v>3</v>
      </c>
      <c r="F52" s="4" t="s">
        <v>164</v>
      </c>
      <c r="G52" s="4" t="s">
        <v>555</v>
      </c>
      <c r="H52" s="4" t="s">
        <v>42</v>
      </c>
      <c r="I52" s="4" t="s">
        <v>173</v>
      </c>
      <c r="J52" s="4">
        <v>2020</v>
      </c>
      <c r="K52" s="5">
        <v>2021</v>
      </c>
      <c r="L52" s="13">
        <v>0.39387299999999997</v>
      </c>
      <c r="M52" s="7">
        <v>44044</v>
      </c>
      <c r="N52" s="4" t="s">
        <v>313</v>
      </c>
      <c r="O52" s="4" t="s">
        <v>71</v>
      </c>
      <c r="P52" s="4" t="s">
        <v>34</v>
      </c>
      <c r="Q52" s="4" t="s">
        <v>71</v>
      </c>
      <c r="R52" s="24" t="s">
        <v>305</v>
      </c>
      <c r="S52" s="4" t="s">
        <v>310</v>
      </c>
      <c r="T52" s="4" t="s">
        <v>173</v>
      </c>
      <c r="U52" s="4" t="s">
        <v>636</v>
      </c>
      <c r="V52" s="4" t="s">
        <v>34</v>
      </c>
      <c r="W52" s="4" t="s">
        <v>606</v>
      </c>
    </row>
    <row r="53" spans="1:23" ht="72" x14ac:dyDescent="0.3">
      <c r="A53" s="4" t="s">
        <v>280</v>
      </c>
      <c r="B53" s="4" t="s">
        <v>118</v>
      </c>
      <c r="C53" s="4" t="s">
        <v>355</v>
      </c>
      <c r="D53" s="4" t="s">
        <v>354</v>
      </c>
      <c r="E53" s="4" t="s">
        <v>3</v>
      </c>
      <c r="F53" s="8" t="s">
        <v>634</v>
      </c>
      <c r="G53" s="4" t="s">
        <v>34</v>
      </c>
      <c r="H53" s="4" t="s">
        <v>37</v>
      </c>
      <c r="I53" s="4" t="s">
        <v>206</v>
      </c>
      <c r="J53" s="4">
        <v>2016</v>
      </c>
      <c r="K53" s="4" t="s">
        <v>34</v>
      </c>
      <c r="L53" s="9" t="s">
        <v>34</v>
      </c>
      <c r="M53" s="4" t="s">
        <v>34</v>
      </c>
      <c r="N53" s="4" t="s">
        <v>34</v>
      </c>
      <c r="O53" s="4" t="s">
        <v>33</v>
      </c>
      <c r="P53" s="4" t="s">
        <v>34</v>
      </c>
      <c r="Q53" s="4" t="s">
        <v>515</v>
      </c>
      <c r="R53" s="4" t="s">
        <v>356</v>
      </c>
      <c r="S53" s="4" t="s">
        <v>321</v>
      </c>
      <c r="T53" s="4"/>
      <c r="U53" s="4" t="s">
        <v>636</v>
      </c>
      <c r="V53" s="4" t="s">
        <v>34</v>
      </c>
      <c r="W53" s="4" t="s">
        <v>613</v>
      </c>
    </row>
    <row r="54" spans="1:23" ht="48" x14ac:dyDescent="0.3">
      <c r="A54" s="4" t="s">
        <v>281</v>
      </c>
      <c r="B54" s="4" t="s">
        <v>118</v>
      </c>
      <c r="C54" s="4" t="s">
        <v>357</v>
      </c>
      <c r="D54" s="4" t="s">
        <v>358</v>
      </c>
      <c r="E54" s="4" t="s">
        <v>3</v>
      </c>
      <c r="F54" s="4" t="s">
        <v>135</v>
      </c>
      <c r="G54" s="4" t="s">
        <v>34</v>
      </c>
      <c r="H54" s="4" t="s">
        <v>37</v>
      </c>
      <c r="I54" s="4" t="s">
        <v>206</v>
      </c>
      <c r="J54" s="4" t="s">
        <v>34</v>
      </c>
      <c r="K54" s="4" t="s">
        <v>34</v>
      </c>
      <c r="L54" s="9" t="s">
        <v>34</v>
      </c>
      <c r="M54" s="4" t="s">
        <v>34</v>
      </c>
      <c r="N54" s="4" t="s">
        <v>34</v>
      </c>
      <c r="O54" s="4" t="s">
        <v>33</v>
      </c>
      <c r="P54" s="4" t="s">
        <v>34</v>
      </c>
      <c r="Q54" s="4" t="s">
        <v>515</v>
      </c>
      <c r="R54" s="4" t="s">
        <v>359</v>
      </c>
      <c r="S54" s="4" t="s">
        <v>321</v>
      </c>
      <c r="T54" s="4"/>
      <c r="U54" s="4" t="s">
        <v>636</v>
      </c>
      <c r="V54" s="4" t="s">
        <v>34</v>
      </c>
      <c r="W54" s="4" t="s">
        <v>613</v>
      </c>
    </row>
    <row r="55" spans="1:23" ht="36" x14ac:dyDescent="0.3">
      <c r="A55" s="4" t="s">
        <v>663</v>
      </c>
      <c r="B55" s="4" t="s">
        <v>118</v>
      </c>
      <c r="C55" s="4" t="s">
        <v>664</v>
      </c>
      <c r="D55" s="4" t="s">
        <v>665</v>
      </c>
      <c r="E55" s="4" t="s">
        <v>666</v>
      </c>
      <c r="F55" s="4" t="s">
        <v>164</v>
      </c>
      <c r="G55" s="4" t="s">
        <v>666</v>
      </c>
      <c r="H55" s="4" t="s">
        <v>42</v>
      </c>
      <c r="I55" s="4" t="s">
        <v>206</v>
      </c>
      <c r="J55" s="4" t="s">
        <v>34</v>
      </c>
      <c r="K55" s="4" t="s">
        <v>34</v>
      </c>
      <c r="L55" s="9" t="s">
        <v>34</v>
      </c>
      <c r="M55" s="4" t="s">
        <v>34</v>
      </c>
      <c r="N55" s="4"/>
      <c r="O55" s="4" t="s">
        <v>188</v>
      </c>
      <c r="P55" s="4" t="s">
        <v>34</v>
      </c>
      <c r="Q55" s="4" t="s">
        <v>188</v>
      </c>
      <c r="R55" s="4" t="s">
        <v>667</v>
      </c>
      <c r="S55" s="4" t="s">
        <v>321</v>
      </c>
      <c r="T55" s="4"/>
      <c r="U55" s="4" t="s">
        <v>636</v>
      </c>
      <c r="V55" s="4" t="s">
        <v>34</v>
      </c>
      <c r="W55" s="4" t="s">
        <v>620</v>
      </c>
    </row>
    <row r="56" spans="1:23" ht="24" x14ac:dyDescent="0.3">
      <c r="A56" s="4" t="s">
        <v>720</v>
      </c>
      <c r="B56" s="4" t="s">
        <v>118</v>
      </c>
      <c r="C56" s="4" t="s">
        <v>717</v>
      </c>
      <c r="D56" s="4" t="s">
        <v>717</v>
      </c>
      <c r="E56" s="4" t="s">
        <v>4</v>
      </c>
      <c r="F56" s="4" t="s">
        <v>156</v>
      </c>
      <c r="G56" s="4" t="s">
        <v>34</v>
      </c>
      <c r="H56" s="4" t="s">
        <v>722</v>
      </c>
      <c r="I56" s="4" t="s">
        <v>173</v>
      </c>
      <c r="J56" s="31">
        <v>2011</v>
      </c>
      <c r="K56" s="4" t="s">
        <v>34</v>
      </c>
      <c r="L56" s="32">
        <v>0.21426799999999999</v>
      </c>
      <c r="M56" s="7" t="s">
        <v>34</v>
      </c>
      <c r="N56" s="11" t="s">
        <v>724</v>
      </c>
      <c r="O56" s="4" t="s">
        <v>864</v>
      </c>
      <c r="P56" s="4" t="s">
        <v>34</v>
      </c>
      <c r="Q56" s="5" t="s">
        <v>764</v>
      </c>
      <c r="R56" s="5" t="s">
        <v>727</v>
      </c>
      <c r="S56" s="4" t="s">
        <v>310</v>
      </c>
      <c r="T56" s="4" t="s">
        <v>173</v>
      </c>
      <c r="U56" s="8" t="s">
        <v>728</v>
      </c>
      <c r="V56" s="4" t="s">
        <v>34</v>
      </c>
      <c r="W56" s="4" t="s">
        <v>730</v>
      </c>
    </row>
    <row r="57" spans="1:23" ht="84" x14ac:dyDescent="0.3">
      <c r="A57" s="4" t="s">
        <v>259</v>
      </c>
      <c r="B57" s="4" t="s">
        <v>116</v>
      </c>
      <c r="C57" s="4" t="s">
        <v>47</v>
      </c>
      <c r="D57" s="4" t="s">
        <v>524</v>
      </c>
      <c r="E57" s="4" t="s">
        <v>19</v>
      </c>
      <c r="F57" s="4" t="s">
        <v>164</v>
      </c>
      <c r="G57" s="4" t="s">
        <v>369</v>
      </c>
      <c r="H57" s="4" t="s">
        <v>42</v>
      </c>
      <c r="I57" s="4" t="s">
        <v>522</v>
      </c>
      <c r="J57" s="4">
        <v>2012</v>
      </c>
      <c r="K57" s="5" t="s">
        <v>34</v>
      </c>
      <c r="L57" s="6" t="s">
        <v>34</v>
      </c>
      <c r="M57" s="4" t="s">
        <v>34</v>
      </c>
      <c r="N57" s="4" t="s">
        <v>34</v>
      </c>
      <c r="O57" s="4" t="s">
        <v>691</v>
      </c>
      <c r="P57" s="4" t="s">
        <v>34</v>
      </c>
      <c r="Q57" s="4" t="s">
        <v>62</v>
      </c>
      <c r="R57" s="15" t="s">
        <v>63</v>
      </c>
      <c r="S57" s="4" t="s">
        <v>321</v>
      </c>
      <c r="T57" s="4"/>
      <c r="U57" s="4" t="s">
        <v>636</v>
      </c>
      <c r="V57" s="8" t="s">
        <v>34</v>
      </c>
      <c r="W57" s="8" t="s">
        <v>610</v>
      </c>
    </row>
    <row r="58" spans="1:23" ht="36" x14ac:dyDescent="0.3">
      <c r="A58" s="4" t="s">
        <v>225</v>
      </c>
      <c r="B58" s="4" t="s">
        <v>118</v>
      </c>
      <c r="C58" s="4" t="s">
        <v>64</v>
      </c>
      <c r="D58" s="4" t="s">
        <v>676</v>
      </c>
      <c r="E58" s="4" t="s">
        <v>5</v>
      </c>
      <c r="F58" s="4" t="s">
        <v>154</v>
      </c>
      <c r="G58" s="4" t="s">
        <v>34</v>
      </c>
      <c r="H58" s="4" t="s">
        <v>42</v>
      </c>
      <c r="I58" s="4" t="s">
        <v>206</v>
      </c>
      <c r="J58" s="4">
        <v>2019</v>
      </c>
      <c r="K58" s="5" t="s">
        <v>34</v>
      </c>
      <c r="L58" s="6" t="s">
        <v>34</v>
      </c>
      <c r="M58" s="4" t="s">
        <v>34</v>
      </c>
      <c r="N58" s="4" t="s">
        <v>34</v>
      </c>
      <c r="O58" s="4" t="s">
        <v>33</v>
      </c>
      <c r="P58" s="4" t="s">
        <v>34</v>
      </c>
      <c r="Q58" s="4" t="s">
        <v>641</v>
      </c>
      <c r="R58" s="15" t="s">
        <v>65</v>
      </c>
      <c r="S58" s="4" t="s">
        <v>321</v>
      </c>
      <c r="T58" s="4"/>
      <c r="U58" s="4" t="s">
        <v>312</v>
      </c>
      <c r="V58" s="4" t="s">
        <v>312</v>
      </c>
      <c r="W58" s="4" t="s">
        <v>614</v>
      </c>
    </row>
    <row r="59" spans="1:23" ht="48" x14ac:dyDescent="0.3">
      <c r="A59" s="4" t="s">
        <v>226</v>
      </c>
      <c r="B59" s="4" t="s">
        <v>118</v>
      </c>
      <c r="C59" s="4" t="s">
        <v>115</v>
      </c>
      <c r="D59" s="4" t="s">
        <v>700</v>
      </c>
      <c r="E59" s="4" t="s">
        <v>5</v>
      </c>
      <c r="F59" s="8" t="s">
        <v>634</v>
      </c>
      <c r="G59" s="4" t="s">
        <v>34</v>
      </c>
      <c r="H59" s="4" t="s">
        <v>37</v>
      </c>
      <c r="I59" s="4" t="s">
        <v>206</v>
      </c>
      <c r="J59" s="4"/>
      <c r="K59" s="5">
        <v>2022</v>
      </c>
      <c r="L59" s="6">
        <v>21.864605000000001</v>
      </c>
      <c r="M59" s="4" t="s">
        <v>34</v>
      </c>
      <c r="N59" s="4" t="s">
        <v>34</v>
      </c>
      <c r="O59" s="4" t="s">
        <v>33</v>
      </c>
      <c r="P59" s="4" t="s">
        <v>34</v>
      </c>
      <c r="Q59" s="4" t="s">
        <v>641</v>
      </c>
      <c r="R59" s="4" t="s">
        <v>114</v>
      </c>
      <c r="S59" s="4" t="s">
        <v>321</v>
      </c>
      <c r="T59" s="4"/>
      <c r="U59" s="4" t="s">
        <v>636</v>
      </c>
      <c r="V59" s="4" t="s">
        <v>312</v>
      </c>
      <c r="W59" s="4" t="s">
        <v>614</v>
      </c>
    </row>
    <row r="60" spans="1:23" ht="24" x14ac:dyDescent="0.3">
      <c r="A60" s="4" t="s">
        <v>227</v>
      </c>
      <c r="B60" s="4" t="s">
        <v>118</v>
      </c>
      <c r="C60" s="4" t="s">
        <v>113</v>
      </c>
      <c r="D60" s="4" t="s">
        <v>207</v>
      </c>
      <c r="E60" s="4" t="s">
        <v>5</v>
      </c>
      <c r="F60" s="4" t="s">
        <v>158</v>
      </c>
      <c r="G60" s="4" t="s">
        <v>34</v>
      </c>
      <c r="H60" s="4" t="s">
        <v>37</v>
      </c>
      <c r="I60" s="4" t="s">
        <v>206</v>
      </c>
      <c r="J60" s="4"/>
      <c r="K60" s="5">
        <v>2022</v>
      </c>
      <c r="L60" s="6">
        <v>6.2459417500000001</v>
      </c>
      <c r="M60" s="4" t="s">
        <v>34</v>
      </c>
      <c r="N60" s="4" t="s">
        <v>34</v>
      </c>
      <c r="O60" s="4" t="s">
        <v>33</v>
      </c>
      <c r="P60" s="4" t="s">
        <v>34</v>
      </c>
      <c r="Q60" s="4" t="s">
        <v>641</v>
      </c>
      <c r="R60" s="28" t="s">
        <v>114</v>
      </c>
      <c r="S60" s="4" t="s">
        <v>310</v>
      </c>
      <c r="T60" s="4" t="s">
        <v>534</v>
      </c>
      <c r="U60" s="4" t="s">
        <v>299</v>
      </c>
      <c r="V60" s="4" t="s">
        <v>34</v>
      </c>
      <c r="W60" s="4" t="s">
        <v>614</v>
      </c>
    </row>
    <row r="61" spans="1:23" ht="43.2" x14ac:dyDescent="0.3">
      <c r="A61" s="4" t="s">
        <v>247</v>
      </c>
      <c r="B61" s="4"/>
      <c r="C61" s="4" t="s">
        <v>703</v>
      </c>
      <c r="D61" s="4" t="s">
        <v>701</v>
      </c>
      <c r="E61" s="4" t="s">
        <v>749</v>
      </c>
      <c r="F61" s="4" t="s">
        <v>164</v>
      </c>
      <c r="G61" s="4" t="s">
        <v>702</v>
      </c>
      <c r="H61" s="4" t="s">
        <v>37</v>
      </c>
      <c r="I61" s="4" t="s">
        <v>513</v>
      </c>
      <c r="J61" s="4" t="s">
        <v>34</v>
      </c>
      <c r="K61" s="4" t="s">
        <v>34</v>
      </c>
      <c r="L61" s="9" t="s">
        <v>34</v>
      </c>
      <c r="M61" s="4"/>
      <c r="N61" s="4"/>
      <c r="O61" s="4" t="s">
        <v>750</v>
      </c>
      <c r="P61" s="4" t="s">
        <v>34</v>
      </c>
      <c r="Q61" s="4" t="s">
        <v>187</v>
      </c>
      <c r="R61" s="27" t="s">
        <v>704</v>
      </c>
      <c r="S61" s="4" t="s">
        <v>321</v>
      </c>
      <c r="T61" s="4"/>
      <c r="U61" s="4" t="s">
        <v>636</v>
      </c>
      <c r="V61" s="4" t="s">
        <v>34</v>
      </c>
      <c r="W61" s="4" t="s">
        <v>614</v>
      </c>
    </row>
    <row r="62" spans="1:23" ht="36" x14ac:dyDescent="0.3">
      <c r="A62" s="4" t="s">
        <v>228</v>
      </c>
      <c r="B62" s="4" t="s">
        <v>118</v>
      </c>
      <c r="C62" s="4" t="s">
        <v>517</v>
      </c>
      <c r="D62" s="4" t="s">
        <v>518</v>
      </c>
      <c r="E62" s="4" t="s">
        <v>6</v>
      </c>
      <c r="F62" s="4" t="s">
        <v>156</v>
      </c>
      <c r="G62" s="4" t="s">
        <v>34</v>
      </c>
      <c r="H62" s="4" t="s">
        <v>42</v>
      </c>
      <c r="I62" s="4" t="s">
        <v>206</v>
      </c>
      <c r="J62" s="4">
        <v>2020</v>
      </c>
      <c r="K62" s="5" t="s">
        <v>34</v>
      </c>
      <c r="L62" s="9" t="s">
        <v>34</v>
      </c>
      <c r="M62" s="4" t="s">
        <v>34</v>
      </c>
      <c r="N62" s="4" t="s">
        <v>34</v>
      </c>
      <c r="O62" s="4" t="s">
        <v>33</v>
      </c>
      <c r="P62" s="4" t="s">
        <v>34</v>
      </c>
      <c r="Q62" s="4" t="s">
        <v>519</v>
      </c>
      <c r="R62" s="25" t="s">
        <v>520</v>
      </c>
      <c r="S62" s="4" t="s">
        <v>321</v>
      </c>
      <c r="T62" s="4"/>
      <c r="U62" s="4" t="s">
        <v>728</v>
      </c>
      <c r="V62" s="4" t="s">
        <v>34</v>
      </c>
      <c r="W62" s="4" t="s">
        <v>616</v>
      </c>
    </row>
    <row r="63" spans="1:23" ht="144" x14ac:dyDescent="0.3">
      <c r="A63" s="4" t="s">
        <v>229</v>
      </c>
      <c r="B63" s="4" t="s">
        <v>118</v>
      </c>
      <c r="C63" s="5" t="s">
        <v>138</v>
      </c>
      <c r="D63" s="4" t="s">
        <v>140</v>
      </c>
      <c r="E63" s="5" t="s">
        <v>6</v>
      </c>
      <c r="F63" s="4" t="s">
        <v>634</v>
      </c>
      <c r="G63" s="4" t="s">
        <v>139</v>
      </c>
      <c r="H63" s="4" t="s">
        <v>42</v>
      </c>
      <c r="I63" s="4" t="s">
        <v>522</v>
      </c>
      <c r="J63" s="4"/>
      <c r="K63" s="5" t="s">
        <v>34</v>
      </c>
      <c r="L63" s="6">
        <v>0.7</v>
      </c>
      <c r="M63" s="7" t="s">
        <v>34</v>
      </c>
      <c r="N63" s="7" t="s">
        <v>765</v>
      </c>
      <c r="O63" s="5" t="s">
        <v>865</v>
      </c>
      <c r="P63" s="5" t="s">
        <v>34</v>
      </c>
      <c r="Q63" s="5" t="s">
        <v>137</v>
      </c>
      <c r="R63" s="15" t="s">
        <v>66</v>
      </c>
      <c r="S63" s="4" t="s">
        <v>321</v>
      </c>
      <c r="T63" s="4"/>
      <c r="U63" s="4" t="s">
        <v>636</v>
      </c>
      <c r="V63" s="4" t="s">
        <v>34</v>
      </c>
      <c r="W63" s="4" t="s">
        <v>615</v>
      </c>
    </row>
    <row r="64" spans="1:23" ht="36" x14ac:dyDescent="0.3">
      <c r="A64" s="4" t="s">
        <v>252</v>
      </c>
      <c r="B64" s="4" t="s">
        <v>117</v>
      </c>
      <c r="C64" s="4" t="s">
        <v>67</v>
      </c>
      <c r="D64" s="4" t="s">
        <v>617</v>
      </c>
      <c r="E64" s="4" t="s">
        <v>26</v>
      </c>
      <c r="F64" s="8" t="s">
        <v>634</v>
      </c>
      <c r="G64" s="4" t="s">
        <v>618</v>
      </c>
      <c r="H64" s="4" t="s">
        <v>42</v>
      </c>
      <c r="I64" s="4" t="s">
        <v>206</v>
      </c>
      <c r="J64" s="4">
        <v>2018</v>
      </c>
      <c r="K64" s="5" t="s">
        <v>34</v>
      </c>
      <c r="L64" s="6" t="s">
        <v>34</v>
      </c>
      <c r="M64" s="4" t="s">
        <v>34</v>
      </c>
      <c r="N64" s="4" t="s">
        <v>34</v>
      </c>
      <c r="O64" s="4" t="s">
        <v>692</v>
      </c>
      <c r="P64" s="4" t="s">
        <v>34</v>
      </c>
      <c r="Q64" s="4" t="s">
        <v>619</v>
      </c>
      <c r="R64" s="25" t="s">
        <v>68</v>
      </c>
      <c r="S64" s="4" t="s">
        <v>321</v>
      </c>
      <c r="T64" s="4"/>
      <c r="U64" s="4" t="s">
        <v>636</v>
      </c>
      <c r="V64" s="4" t="s">
        <v>34</v>
      </c>
      <c r="W64" s="4" t="s">
        <v>611</v>
      </c>
    </row>
    <row r="65" spans="1:23" ht="120" x14ac:dyDescent="0.3">
      <c r="A65" s="4" t="s">
        <v>230</v>
      </c>
      <c r="B65" s="4" t="s">
        <v>480</v>
      </c>
      <c r="C65" s="5" t="s">
        <v>672</v>
      </c>
      <c r="D65" s="4" t="s">
        <v>510</v>
      </c>
      <c r="E65" s="5" t="s">
        <v>20</v>
      </c>
      <c r="F65" s="4" t="s">
        <v>164</v>
      </c>
      <c r="G65" s="4" t="s">
        <v>147</v>
      </c>
      <c r="H65" s="4" t="s">
        <v>42</v>
      </c>
      <c r="I65" s="4" t="s">
        <v>206</v>
      </c>
      <c r="J65" s="4">
        <v>2021</v>
      </c>
      <c r="K65" s="5" t="s">
        <v>34</v>
      </c>
      <c r="L65" s="6">
        <v>2.4500000000000002</v>
      </c>
      <c r="M65" s="7">
        <v>44256</v>
      </c>
      <c r="N65" s="4" t="s">
        <v>767</v>
      </c>
      <c r="O65" s="4" t="s">
        <v>693</v>
      </c>
      <c r="P65" s="5" t="s">
        <v>34</v>
      </c>
      <c r="Q65" s="5" t="s">
        <v>764</v>
      </c>
      <c r="R65" s="15" t="s">
        <v>152</v>
      </c>
      <c r="S65" s="4" t="s">
        <v>321</v>
      </c>
      <c r="T65" s="4"/>
      <c r="U65" s="4" t="s">
        <v>636</v>
      </c>
      <c r="V65" s="4" t="s">
        <v>312</v>
      </c>
      <c r="W65" s="4" t="s">
        <v>625</v>
      </c>
    </row>
    <row r="66" spans="1:23" ht="168" x14ac:dyDescent="0.3">
      <c r="A66" s="4" t="s">
        <v>260</v>
      </c>
      <c r="B66" s="4" t="s">
        <v>480</v>
      </c>
      <c r="C66" s="8" t="s">
        <v>424</v>
      </c>
      <c r="D66" s="4" t="s">
        <v>347</v>
      </c>
      <c r="E66" s="4" t="s">
        <v>20</v>
      </c>
      <c r="F66" s="8" t="s">
        <v>634</v>
      </c>
      <c r="G66" s="4" t="s">
        <v>481</v>
      </c>
      <c r="H66" s="4" t="s">
        <v>37</v>
      </c>
      <c r="I66" s="4" t="s">
        <v>173</v>
      </c>
      <c r="J66" s="4">
        <v>2021</v>
      </c>
      <c r="K66" s="5">
        <v>2023</v>
      </c>
      <c r="L66" s="6">
        <v>0.87843011999999998</v>
      </c>
      <c r="M66" s="7">
        <v>44348</v>
      </c>
      <c r="N66" s="4" t="s">
        <v>313</v>
      </c>
      <c r="O66" s="4" t="s">
        <v>71</v>
      </c>
      <c r="P66" s="4" t="s">
        <v>34</v>
      </c>
      <c r="Q66" s="4" t="s">
        <v>71</v>
      </c>
      <c r="R66" s="15" t="s">
        <v>72</v>
      </c>
      <c r="S66" s="4" t="s">
        <v>310</v>
      </c>
      <c r="T66" s="4" t="s">
        <v>173</v>
      </c>
      <c r="U66" s="4" t="s">
        <v>636</v>
      </c>
      <c r="V66" s="4" t="s">
        <v>312</v>
      </c>
      <c r="W66" s="4" t="s">
        <v>625</v>
      </c>
    </row>
    <row r="67" spans="1:23" ht="24" x14ac:dyDescent="0.3">
      <c r="A67" s="4" t="s">
        <v>231</v>
      </c>
      <c r="B67" s="4" t="s">
        <v>118</v>
      </c>
      <c r="C67" s="4" t="s">
        <v>109</v>
      </c>
      <c r="D67" s="4" t="s">
        <v>34</v>
      </c>
      <c r="E67" s="4" t="s">
        <v>7</v>
      </c>
      <c r="F67" s="4" t="s">
        <v>164</v>
      </c>
      <c r="G67" s="4" t="s">
        <v>163</v>
      </c>
      <c r="H67" s="4" t="s">
        <v>37</v>
      </c>
      <c r="I67" s="4" t="s">
        <v>206</v>
      </c>
      <c r="J67" s="4"/>
      <c r="K67" s="5">
        <v>2022</v>
      </c>
      <c r="L67" s="6" t="s">
        <v>34</v>
      </c>
      <c r="M67" s="4" t="s">
        <v>34</v>
      </c>
      <c r="N67" s="4" t="s">
        <v>34</v>
      </c>
      <c r="O67" s="4" t="s">
        <v>33</v>
      </c>
      <c r="P67" s="4" t="s">
        <v>34</v>
      </c>
      <c r="Q67" s="4" t="s">
        <v>642</v>
      </c>
      <c r="R67" s="28" t="s">
        <v>108</v>
      </c>
      <c r="S67" s="4" t="s">
        <v>321</v>
      </c>
      <c r="T67" s="4"/>
      <c r="U67" s="4" t="s">
        <v>636</v>
      </c>
      <c r="V67" s="4" t="s">
        <v>34</v>
      </c>
      <c r="W67" s="4" t="s">
        <v>612</v>
      </c>
    </row>
    <row r="68" spans="1:23" ht="24" x14ac:dyDescent="0.3">
      <c r="A68" s="4" t="s">
        <v>232</v>
      </c>
      <c r="B68" s="4" t="s">
        <v>118</v>
      </c>
      <c r="C68" s="4" t="s">
        <v>710</v>
      </c>
      <c r="D68" s="4" t="s">
        <v>34</v>
      </c>
      <c r="E68" s="4" t="s">
        <v>7</v>
      </c>
      <c r="F68" s="4" t="s">
        <v>164</v>
      </c>
      <c r="G68" s="4" t="s">
        <v>163</v>
      </c>
      <c r="H68" s="4" t="s">
        <v>37</v>
      </c>
      <c r="I68" s="4" t="s">
        <v>206</v>
      </c>
      <c r="J68" s="4"/>
      <c r="K68" s="5">
        <v>2022</v>
      </c>
      <c r="L68" s="6" t="s">
        <v>34</v>
      </c>
      <c r="M68" s="4" t="s">
        <v>34</v>
      </c>
      <c r="N68" s="4" t="s">
        <v>34</v>
      </c>
      <c r="O68" s="4" t="s">
        <v>33</v>
      </c>
      <c r="P68" s="4" t="s">
        <v>34</v>
      </c>
      <c r="Q68" s="4" t="s">
        <v>642</v>
      </c>
      <c r="R68" s="28" t="s">
        <v>108</v>
      </c>
      <c r="S68" s="4" t="s">
        <v>321</v>
      </c>
      <c r="T68" s="4"/>
      <c r="U68" s="4" t="s">
        <v>636</v>
      </c>
      <c r="V68" s="4" t="s">
        <v>34</v>
      </c>
      <c r="W68" s="4" t="s">
        <v>612</v>
      </c>
    </row>
    <row r="69" spans="1:23" ht="24" x14ac:dyDescent="0.3">
      <c r="A69" s="4" t="s">
        <v>233</v>
      </c>
      <c r="B69" s="4" t="s">
        <v>118</v>
      </c>
      <c r="C69" s="4" t="s">
        <v>111</v>
      </c>
      <c r="D69" s="4" t="s">
        <v>110</v>
      </c>
      <c r="E69" s="4" t="s">
        <v>7</v>
      </c>
      <c r="F69" s="8" t="s">
        <v>634</v>
      </c>
      <c r="G69" s="4" t="s">
        <v>163</v>
      </c>
      <c r="H69" s="4" t="s">
        <v>42</v>
      </c>
      <c r="I69" s="4" t="s">
        <v>522</v>
      </c>
      <c r="J69" s="4"/>
      <c r="K69" s="5">
        <v>2022</v>
      </c>
      <c r="L69" s="6">
        <v>0.02</v>
      </c>
      <c r="M69" s="4" t="s">
        <v>34</v>
      </c>
      <c r="N69" s="4" t="s">
        <v>34</v>
      </c>
      <c r="O69" s="4" t="s">
        <v>112</v>
      </c>
      <c r="P69" s="4" t="s">
        <v>34</v>
      </c>
      <c r="Q69" s="4" t="s">
        <v>642</v>
      </c>
      <c r="R69" s="28" t="s">
        <v>108</v>
      </c>
      <c r="S69" s="4" t="s">
        <v>321</v>
      </c>
      <c r="T69" s="4"/>
      <c r="U69" s="4" t="s">
        <v>636</v>
      </c>
      <c r="V69" s="4" t="s">
        <v>34</v>
      </c>
      <c r="W69" s="4" t="s">
        <v>612</v>
      </c>
    </row>
    <row r="70" spans="1:23" ht="60" x14ac:dyDescent="0.3">
      <c r="A70" s="4" t="s">
        <v>261</v>
      </c>
      <c r="B70" s="4" t="s">
        <v>116</v>
      </c>
      <c r="C70" s="4" t="s">
        <v>69</v>
      </c>
      <c r="D70" s="4" t="s">
        <v>633</v>
      </c>
      <c r="E70" s="4" t="s">
        <v>21</v>
      </c>
      <c r="F70" s="4" t="s">
        <v>164</v>
      </c>
      <c r="G70" s="4" t="s">
        <v>34</v>
      </c>
      <c r="H70" s="4" t="s">
        <v>37</v>
      </c>
      <c r="I70" s="4" t="s">
        <v>173</v>
      </c>
      <c r="J70" s="4"/>
      <c r="K70" s="5">
        <v>2019</v>
      </c>
      <c r="L70" s="6" t="s">
        <v>34</v>
      </c>
      <c r="M70" s="4" t="s">
        <v>34</v>
      </c>
      <c r="N70" s="4" t="s">
        <v>34</v>
      </c>
      <c r="O70" s="4" t="s">
        <v>33</v>
      </c>
      <c r="P70" s="4" t="s">
        <v>34</v>
      </c>
      <c r="Q70" s="4" t="s">
        <v>650</v>
      </c>
      <c r="R70" s="15" t="s">
        <v>70</v>
      </c>
      <c r="S70" s="4" t="s">
        <v>310</v>
      </c>
      <c r="T70" s="4" t="s">
        <v>173</v>
      </c>
      <c r="U70" s="4" t="s">
        <v>636</v>
      </c>
      <c r="V70" s="4" t="s">
        <v>34</v>
      </c>
      <c r="W70" s="4" t="s">
        <v>611</v>
      </c>
    </row>
    <row r="71" spans="1:23" ht="72" x14ac:dyDescent="0.3">
      <c r="A71" s="4" t="s">
        <v>269</v>
      </c>
      <c r="B71" s="4" t="s">
        <v>412</v>
      </c>
      <c r="C71" s="4" t="s">
        <v>465</v>
      </c>
      <c r="D71" s="4" t="s">
        <v>466</v>
      </c>
      <c r="E71" s="4" t="s">
        <v>467</v>
      </c>
      <c r="F71" s="4" t="s">
        <v>135</v>
      </c>
      <c r="G71" s="4" t="s">
        <v>468</v>
      </c>
      <c r="H71" s="4" t="s">
        <v>46</v>
      </c>
      <c r="I71" s="4" t="s">
        <v>513</v>
      </c>
      <c r="J71" s="4" t="s">
        <v>34</v>
      </c>
      <c r="K71" s="5" t="s">
        <v>34</v>
      </c>
      <c r="L71" s="13" t="s">
        <v>34</v>
      </c>
      <c r="M71" s="4" t="s">
        <v>34</v>
      </c>
      <c r="N71" s="4" t="s">
        <v>34</v>
      </c>
      <c r="O71" s="4" t="s">
        <v>368</v>
      </c>
      <c r="P71" s="4" t="s">
        <v>34</v>
      </c>
      <c r="Q71" s="4" t="s">
        <v>381</v>
      </c>
      <c r="R71" s="27" t="s">
        <v>469</v>
      </c>
      <c r="S71" s="4" t="s">
        <v>321</v>
      </c>
      <c r="T71" s="4"/>
      <c r="U71" s="4" t="s">
        <v>635</v>
      </c>
      <c r="V71" s="4" t="s">
        <v>34</v>
      </c>
      <c r="W71" s="4" t="s">
        <v>622</v>
      </c>
    </row>
    <row r="72" spans="1:23" ht="72" x14ac:dyDescent="0.3">
      <c r="A72" s="4" t="s">
        <v>253</v>
      </c>
      <c r="B72" s="4" t="s">
        <v>117</v>
      </c>
      <c r="C72" s="4" t="s">
        <v>731</v>
      </c>
      <c r="D72" s="4" t="s">
        <v>674</v>
      </c>
      <c r="E72" s="4" t="s">
        <v>27</v>
      </c>
      <c r="F72" s="4" t="s">
        <v>156</v>
      </c>
      <c r="G72" s="4" t="s">
        <v>34</v>
      </c>
      <c r="H72" s="4" t="s">
        <v>675</v>
      </c>
      <c r="I72" s="4" t="s">
        <v>531</v>
      </c>
      <c r="J72" s="4">
        <v>2022</v>
      </c>
      <c r="K72" s="5">
        <v>2022</v>
      </c>
      <c r="L72" s="6" t="s">
        <v>34</v>
      </c>
      <c r="M72" s="4" t="s">
        <v>34</v>
      </c>
      <c r="N72" s="4" t="s">
        <v>34</v>
      </c>
      <c r="O72" s="4" t="s">
        <v>33</v>
      </c>
      <c r="P72" s="4" t="s">
        <v>34</v>
      </c>
      <c r="Q72" s="4" t="s">
        <v>648</v>
      </c>
      <c r="R72" s="15" t="s">
        <v>75</v>
      </c>
      <c r="S72" s="4" t="s">
        <v>310</v>
      </c>
      <c r="T72" s="4" t="s">
        <v>173</v>
      </c>
      <c r="U72" s="4" t="s">
        <v>728</v>
      </c>
      <c r="V72" s="4" t="s">
        <v>34</v>
      </c>
      <c r="W72" s="4" t="s">
        <v>607</v>
      </c>
    </row>
    <row r="73" spans="1:23" ht="48" x14ac:dyDescent="0.3">
      <c r="A73" s="4" t="s">
        <v>254</v>
      </c>
      <c r="B73" s="4" t="s">
        <v>117</v>
      </c>
      <c r="C73" s="4" t="s">
        <v>67</v>
      </c>
      <c r="D73" s="4" t="s">
        <v>673</v>
      </c>
      <c r="E73" s="4" t="s">
        <v>27</v>
      </c>
      <c r="F73" s="4" t="s">
        <v>164</v>
      </c>
      <c r="G73" s="4" t="s">
        <v>34</v>
      </c>
      <c r="H73" s="4" t="s">
        <v>42</v>
      </c>
      <c r="I73" s="4" t="s">
        <v>173</v>
      </c>
      <c r="J73" s="4">
        <v>2019</v>
      </c>
      <c r="K73" s="5">
        <v>2019</v>
      </c>
      <c r="L73" s="6" t="s">
        <v>34</v>
      </c>
      <c r="M73" s="4" t="s">
        <v>34</v>
      </c>
      <c r="N73" s="4" t="s">
        <v>34</v>
      </c>
      <c r="O73" s="4" t="s">
        <v>33</v>
      </c>
      <c r="P73" s="4" t="s">
        <v>34</v>
      </c>
      <c r="Q73" s="4" t="s">
        <v>648</v>
      </c>
      <c r="R73" s="15" t="s">
        <v>74</v>
      </c>
      <c r="S73" s="4" t="s">
        <v>310</v>
      </c>
      <c r="T73" s="4" t="s">
        <v>173</v>
      </c>
      <c r="U73" s="4" t="s">
        <v>636</v>
      </c>
      <c r="V73" s="4" t="s">
        <v>34</v>
      </c>
      <c r="W73" s="4" t="s">
        <v>607</v>
      </c>
    </row>
    <row r="74" spans="1:23" ht="60" x14ac:dyDescent="0.3">
      <c r="A74" s="4" t="s">
        <v>208</v>
      </c>
      <c r="B74" s="4" t="s">
        <v>129</v>
      </c>
      <c r="C74" s="4" t="s">
        <v>76</v>
      </c>
      <c r="D74" s="4" t="s">
        <v>174</v>
      </c>
      <c r="E74" s="4" t="s">
        <v>28</v>
      </c>
      <c r="F74" s="4" t="s">
        <v>185</v>
      </c>
      <c r="G74" s="4" t="s">
        <v>175</v>
      </c>
      <c r="H74" s="4" t="s">
        <v>42</v>
      </c>
      <c r="I74" s="4" t="s">
        <v>206</v>
      </c>
      <c r="J74" s="4">
        <v>2018</v>
      </c>
      <c r="K74" s="5" t="s">
        <v>34</v>
      </c>
      <c r="L74" s="6" t="s">
        <v>34</v>
      </c>
      <c r="M74" s="4" t="s">
        <v>34</v>
      </c>
      <c r="N74" s="4" t="s">
        <v>34</v>
      </c>
      <c r="O74" s="4" t="s">
        <v>176</v>
      </c>
      <c r="P74" s="4" t="s">
        <v>34</v>
      </c>
      <c r="Q74" s="4" t="s">
        <v>177</v>
      </c>
      <c r="R74" s="15" t="s">
        <v>77</v>
      </c>
      <c r="S74" s="4" t="s">
        <v>321</v>
      </c>
      <c r="T74" s="4"/>
      <c r="U74" s="8" t="s">
        <v>299</v>
      </c>
      <c r="V74" s="4" t="s">
        <v>34</v>
      </c>
      <c r="W74" s="4" t="s">
        <v>610</v>
      </c>
    </row>
    <row r="75" spans="1:23" ht="28.8" x14ac:dyDescent="0.3">
      <c r="A75" s="4" t="s">
        <v>255</v>
      </c>
      <c r="B75" s="4" t="s">
        <v>117</v>
      </c>
      <c r="C75" s="4" t="s">
        <v>533</v>
      </c>
      <c r="D75" s="4" t="s">
        <v>34</v>
      </c>
      <c r="E75" s="4" t="s">
        <v>28</v>
      </c>
      <c r="F75" s="4" t="s">
        <v>185</v>
      </c>
      <c r="G75" s="4" t="s">
        <v>175</v>
      </c>
      <c r="H75" s="4" t="s">
        <v>530</v>
      </c>
      <c r="I75" s="4" t="s">
        <v>531</v>
      </c>
      <c r="J75" s="4">
        <v>2022</v>
      </c>
      <c r="K75" s="5" t="s">
        <v>34</v>
      </c>
      <c r="L75" s="6" t="s">
        <v>34</v>
      </c>
      <c r="M75" s="4" t="s">
        <v>34</v>
      </c>
      <c r="N75" s="4" t="s">
        <v>34</v>
      </c>
      <c r="O75" s="4" t="s">
        <v>33</v>
      </c>
      <c r="P75" s="4" t="s">
        <v>34</v>
      </c>
      <c r="Q75" s="4" t="s">
        <v>177</v>
      </c>
      <c r="R75" s="25" t="s">
        <v>532</v>
      </c>
      <c r="S75" s="4" t="s">
        <v>310</v>
      </c>
      <c r="T75" s="4" t="s">
        <v>534</v>
      </c>
      <c r="U75" s="8" t="s">
        <v>299</v>
      </c>
      <c r="V75" s="4" t="s">
        <v>34</v>
      </c>
      <c r="W75" s="4" t="s">
        <v>610</v>
      </c>
    </row>
    <row r="76" spans="1:23" ht="60" x14ac:dyDescent="0.3">
      <c r="A76" s="4" t="s">
        <v>721</v>
      </c>
      <c r="B76" s="4" t="s">
        <v>117</v>
      </c>
      <c r="C76" s="4" t="s">
        <v>718</v>
      </c>
      <c r="D76" s="4" t="s">
        <v>718</v>
      </c>
      <c r="E76" s="4" t="s">
        <v>28</v>
      </c>
      <c r="F76" s="4" t="s">
        <v>156</v>
      </c>
      <c r="G76" s="4" t="s">
        <v>34</v>
      </c>
      <c r="H76" s="4" t="s">
        <v>675</v>
      </c>
      <c r="I76" s="4" t="s">
        <v>723</v>
      </c>
      <c r="J76" s="4">
        <v>2021</v>
      </c>
      <c r="K76" s="4" t="s">
        <v>34</v>
      </c>
      <c r="L76" s="33" t="s">
        <v>34</v>
      </c>
      <c r="M76" s="7" t="s">
        <v>34</v>
      </c>
      <c r="N76" s="11" t="s">
        <v>34</v>
      </c>
      <c r="O76" s="4" t="s">
        <v>33</v>
      </c>
      <c r="P76" s="5" t="s">
        <v>34</v>
      </c>
      <c r="Q76" s="5" t="s">
        <v>182</v>
      </c>
      <c r="R76" s="5" t="s">
        <v>168</v>
      </c>
      <c r="S76" s="4" t="s">
        <v>321</v>
      </c>
      <c r="T76" s="4"/>
      <c r="U76" s="8" t="s">
        <v>728</v>
      </c>
      <c r="V76" s="4" t="s">
        <v>34</v>
      </c>
      <c r="W76" s="4" t="s">
        <v>610</v>
      </c>
    </row>
    <row r="77" spans="1:23" ht="48" x14ac:dyDescent="0.3">
      <c r="A77" s="4" t="s">
        <v>235</v>
      </c>
      <c r="B77" s="4" t="s">
        <v>118</v>
      </c>
      <c r="C77" s="4" t="s">
        <v>79</v>
      </c>
      <c r="D77" s="4" t="s">
        <v>677</v>
      </c>
      <c r="E77" s="4" t="s">
        <v>8</v>
      </c>
      <c r="F77" s="4" t="s">
        <v>154</v>
      </c>
      <c r="G77" s="4" t="s">
        <v>34</v>
      </c>
      <c r="H77" s="4" t="s">
        <v>37</v>
      </c>
      <c r="I77" s="4" t="s">
        <v>206</v>
      </c>
      <c r="J77" s="4">
        <v>2021</v>
      </c>
      <c r="K77" s="5" t="s">
        <v>34</v>
      </c>
      <c r="L77" s="6" t="s">
        <v>34</v>
      </c>
      <c r="M77" s="4" t="s">
        <v>34</v>
      </c>
      <c r="N77" s="4" t="s">
        <v>34</v>
      </c>
      <c r="O77" s="4" t="s">
        <v>80</v>
      </c>
      <c r="P77" s="4" t="s">
        <v>34</v>
      </c>
      <c r="Q77" s="4" t="s">
        <v>643</v>
      </c>
      <c r="R77" s="15" t="s">
        <v>81</v>
      </c>
      <c r="S77" s="4" t="s">
        <v>310</v>
      </c>
      <c r="T77" s="4" t="s">
        <v>364</v>
      </c>
      <c r="U77" s="4" t="s">
        <v>312</v>
      </c>
      <c r="V77" s="4" t="s">
        <v>312</v>
      </c>
      <c r="W77" s="4" t="s">
        <v>624</v>
      </c>
    </row>
    <row r="78" spans="1:23" ht="36" x14ac:dyDescent="0.3">
      <c r="A78" s="4" t="s">
        <v>236</v>
      </c>
      <c r="B78" s="4" t="s">
        <v>118</v>
      </c>
      <c r="C78" s="4" t="s">
        <v>492</v>
      </c>
      <c r="D78" s="4" t="s">
        <v>328</v>
      </c>
      <c r="E78" s="4" t="s">
        <v>11</v>
      </c>
      <c r="F78" s="4" t="s">
        <v>712</v>
      </c>
      <c r="G78" s="4" t="s">
        <v>34</v>
      </c>
      <c r="H78" s="4" t="s">
        <v>37</v>
      </c>
      <c r="I78" s="4" t="s">
        <v>513</v>
      </c>
      <c r="J78" s="5" t="s">
        <v>34</v>
      </c>
      <c r="K78" s="4" t="s">
        <v>34</v>
      </c>
      <c r="L78" s="9" t="s">
        <v>34</v>
      </c>
      <c r="M78" s="4" t="s">
        <v>34</v>
      </c>
      <c r="N78" s="4" t="s">
        <v>34</v>
      </c>
      <c r="O78" s="4" t="s">
        <v>33</v>
      </c>
      <c r="P78" s="4" t="s">
        <v>34</v>
      </c>
      <c r="Q78" s="4" t="s">
        <v>330</v>
      </c>
      <c r="R78" s="15" t="s">
        <v>83</v>
      </c>
      <c r="S78" s="4" t="s">
        <v>321</v>
      </c>
      <c r="T78" s="4"/>
      <c r="U78" s="4" t="s">
        <v>713</v>
      </c>
      <c r="V78" s="4" t="s">
        <v>34</v>
      </c>
      <c r="W78" s="4" t="s">
        <v>629</v>
      </c>
    </row>
    <row r="79" spans="1:23" ht="36" x14ac:dyDescent="0.3">
      <c r="A79" s="4" t="s">
        <v>237</v>
      </c>
      <c r="B79" s="4" t="s">
        <v>118</v>
      </c>
      <c r="C79" s="4" t="s">
        <v>84</v>
      </c>
      <c r="D79" s="4" t="s">
        <v>34</v>
      </c>
      <c r="E79" s="4" t="s">
        <v>11</v>
      </c>
      <c r="F79" s="4" t="s">
        <v>158</v>
      </c>
      <c r="G79" s="4" t="s">
        <v>34</v>
      </c>
      <c r="H79" s="4" t="s">
        <v>42</v>
      </c>
      <c r="I79" s="4" t="s">
        <v>173</v>
      </c>
      <c r="J79" s="4"/>
      <c r="K79" s="5">
        <v>2014</v>
      </c>
      <c r="L79" s="6" t="s">
        <v>34</v>
      </c>
      <c r="M79" s="4" t="s">
        <v>34</v>
      </c>
      <c r="N79" s="4" t="s">
        <v>34</v>
      </c>
      <c r="O79" s="4" t="s">
        <v>85</v>
      </c>
      <c r="P79" s="4" t="s">
        <v>34</v>
      </c>
      <c r="Q79" s="4" t="s">
        <v>652</v>
      </c>
      <c r="R79" s="15" t="s">
        <v>86</v>
      </c>
      <c r="S79" s="4" t="s">
        <v>310</v>
      </c>
      <c r="T79" s="4" t="s">
        <v>173</v>
      </c>
      <c r="U79" s="4" t="s">
        <v>299</v>
      </c>
      <c r="V79" s="4" t="s">
        <v>34</v>
      </c>
      <c r="W79" s="4" t="s">
        <v>629</v>
      </c>
    </row>
    <row r="80" spans="1:23" ht="60" x14ac:dyDescent="0.3">
      <c r="A80" s="4" t="s">
        <v>451</v>
      </c>
      <c r="B80" s="4" t="s">
        <v>118</v>
      </c>
      <c r="C80" s="4" t="s">
        <v>454</v>
      </c>
      <c r="D80" s="4" t="s">
        <v>457</v>
      </c>
      <c r="E80" s="4" t="s">
        <v>11</v>
      </c>
      <c r="F80" s="8" t="s">
        <v>634</v>
      </c>
      <c r="G80" s="4" t="s">
        <v>455</v>
      </c>
      <c r="H80" s="4" t="s">
        <v>42</v>
      </c>
      <c r="I80" s="4" t="s">
        <v>206</v>
      </c>
      <c r="J80" s="4">
        <v>2022</v>
      </c>
      <c r="K80" s="4">
        <v>2024</v>
      </c>
      <c r="L80" s="9">
        <v>0.36054199999999997</v>
      </c>
      <c r="M80" s="4" t="s">
        <v>34</v>
      </c>
      <c r="N80" s="4" t="s">
        <v>313</v>
      </c>
      <c r="O80" s="4" t="s">
        <v>748</v>
      </c>
      <c r="P80" s="4" t="s">
        <v>34</v>
      </c>
      <c r="Q80" s="4" t="s">
        <v>456</v>
      </c>
      <c r="R80" s="4" t="s">
        <v>458</v>
      </c>
      <c r="S80" s="4" t="s">
        <v>321</v>
      </c>
      <c r="T80" s="4"/>
      <c r="U80" s="4" t="s">
        <v>636</v>
      </c>
      <c r="V80" s="4" t="s">
        <v>312</v>
      </c>
      <c r="W80" s="4" t="s">
        <v>629</v>
      </c>
    </row>
    <row r="81" spans="1:23" ht="60" x14ac:dyDescent="0.3">
      <c r="A81" s="4" t="s">
        <v>432</v>
      </c>
      <c r="B81" s="4" t="s">
        <v>484</v>
      </c>
      <c r="C81" s="8" t="s">
        <v>482</v>
      </c>
      <c r="D81" s="4" t="s">
        <v>485</v>
      </c>
      <c r="E81" s="4" t="s">
        <v>12</v>
      </c>
      <c r="F81" s="8" t="s">
        <v>634</v>
      </c>
      <c r="G81" s="4" t="s">
        <v>486</v>
      </c>
      <c r="H81" s="4" t="s">
        <v>42</v>
      </c>
      <c r="I81" s="4" t="s">
        <v>206</v>
      </c>
      <c r="J81" s="4">
        <v>2022</v>
      </c>
      <c r="K81" s="4">
        <v>2023</v>
      </c>
      <c r="L81" s="9">
        <v>1.5117499999999999</v>
      </c>
      <c r="M81" s="7">
        <v>44593</v>
      </c>
      <c r="N81" s="4" t="s">
        <v>313</v>
      </c>
      <c r="O81" s="4" t="s">
        <v>71</v>
      </c>
      <c r="P81" s="4" t="s">
        <v>34</v>
      </c>
      <c r="Q81" s="4" t="s">
        <v>456</v>
      </c>
      <c r="R81" s="4" t="s">
        <v>487</v>
      </c>
      <c r="S81" s="4" t="s">
        <v>321</v>
      </c>
      <c r="T81" s="4"/>
      <c r="U81" s="4" t="s">
        <v>636</v>
      </c>
      <c r="V81" s="4" t="s">
        <v>34</v>
      </c>
      <c r="W81" s="4" t="s">
        <v>627</v>
      </c>
    </row>
    <row r="82" spans="1:23" ht="24" x14ac:dyDescent="0.3">
      <c r="A82" s="4" t="s">
        <v>452</v>
      </c>
      <c r="B82" s="4" t="s">
        <v>412</v>
      </c>
      <c r="C82" s="4" t="s">
        <v>471</v>
      </c>
      <c r="D82" s="4" t="s">
        <v>422</v>
      </c>
      <c r="E82" s="4" t="s">
        <v>29</v>
      </c>
      <c r="F82" s="4" t="s">
        <v>164</v>
      </c>
      <c r="G82" s="4" t="s">
        <v>472</v>
      </c>
      <c r="H82" s="4" t="s">
        <v>42</v>
      </c>
      <c r="I82" s="4" t="s">
        <v>206</v>
      </c>
      <c r="J82" s="4">
        <v>2023</v>
      </c>
      <c r="K82" s="4">
        <v>2024</v>
      </c>
      <c r="L82" s="9">
        <v>0.58018199999999998</v>
      </c>
      <c r="M82" s="7" t="s">
        <v>34</v>
      </c>
      <c r="N82" s="4" t="s">
        <v>313</v>
      </c>
      <c r="O82" s="4" t="s">
        <v>71</v>
      </c>
      <c r="P82" s="4" t="s">
        <v>34</v>
      </c>
      <c r="Q82" s="4" t="s">
        <v>71</v>
      </c>
      <c r="R82" s="4" t="s">
        <v>473</v>
      </c>
      <c r="S82" s="4" t="s">
        <v>321</v>
      </c>
      <c r="T82" s="4"/>
      <c r="U82" s="4" t="s">
        <v>636</v>
      </c>
      <c r="V82" s="4" t="s">
        <v>34</v>
      </c>
      <c r="W82" s="4" t="s">
        <v>630</v>
      </c>
    </row>
    <row r="83" spans="1:23" ht="72" x14ac:dyDescent="0.3">
      <c r="A83" s="4" t="s">
        <v>262</v>
      </c>
      <c r="B83" s="4" t="s">
        <v>116</v>
      </c>
      <c r="C83" s="4" t="s">
        <v>87</v>
      </c>
      <c r="D83" s="4" t="s">
        <v>89</v>
      </c>
      <c r="E83" s="4" t="s">
        <v>22</v>
      </c>
      <c r="F83" s="4" t="s">
        <v>164</v>
      </c>
      <c r="G83" s="4" t="s">
        <v>311</v>
      </c>
      <c r="H83" s="4" t="s">
        <v>37</v>
      </c>
      <c r="I83" s="4" t="s">
        <v>522</v>
      </c>
      <c r="J83" s="4">
        <v>2021</v>
      </c>
      <c r="K83" s="5" t="s">
        <v>34</v>
      </c>
      <c r="L83" s="6" t="s">
        <v>34</v>
      </c>
      <c r="M83" s="4" t="s">
        <v>34</v>
      </c>
      <c r="N83" s="4" t="s">
        <v>34</v>
      </c>
      <c r="O83" s="4" t="s">
        <v>33</v>
      </c>
      <c r="P83" s="4" t="s">
        <v>34</v>
      </c>
      <c r="Q83" s="4" t="s">
        <v>370</v>
      </c>
      <c r="R83" s="15" t="s">
        <v>88</v>
      </c>
      <c r="S83" s="4" t="s">
        <v>321</v>
      </c>
      <c r="T83" s="4"/>
      <c r="U83" s="4" t="s">
        <v>636</v>
      </c>
      <c r="V83" s="4" t="s">
        <v>312</v>
      </c>
      <c r="W83" s="4" t="s">
        <v>626</v>
      </c>
    </row>
    <row r="84" spans="1:23" ht="84" x14ac:dyDescent="0.3">
      <c r="A84" s="4" t="s">
        <v>263</v>
      </c>
      <c r="B84" s="4" t="s">
        <v>116</v>
      </c>
      <c r="C84" s="4" t="s">
        <v>371</v>
      </c>
      <c r="D84" s="4" t="s">
        <v>372</v>
      </c>
      <c r="E84" s="4" t="s">
        <v>22</v>
      </c>
      <c r="F84" s="4" t="s">
        <v>162</v>
      </c>
      <c r="G84" s="4" t="s">
        <v>34</v>
      </c>
      <c r="H84" s="4" t="s">
        <v>37</v>
      </c>
      <c r="I84" s="4" t="s">
        <v>522</v>
      </c>
      <c r="J84" s="4">
        <v>2018</v>
      </c>
      <c r="K84" s="5" t="s">
        <v>34</v>
      </c>
      <c r="L84" s="6" t="s">
        <v>34</v>
      </c>
      <c r="M84" s="4" t="s">
        <v>34</v>
      </c>
      <c r="N84" s="4" t="s">
        <v>34</v>
      </c>
      <c r="O84" s="4" t="s">
        <v>694</v>
      </c>
      <c r="P84" s="4" t="s">
        <v>34</v>
      </c>
      <c r="Q84" s="4" t="s">
        <v>373</v>
      </c>
      <c r="R84" s="4" t="s">
        <v>374</v>
      </c>
      <c r="S84" s="4" t="s">
        <v>321</v>
      </c>
      <c r="T84" s="4"/>
      <c r="U84" s="4" t="s">
        <v>312</v>
      </c>
      <c r="V84" s="4" t="s">
        <v>312</v>
      </c>
      <c r="W84" s="4" t="s">
        <v>626</v>
      </c>
    </row>
    <row r="85" spans="1:23" ht="96" x14ac:dyDescent="0.3">
      <c r="A85" s="4" t="s">
        <v>238</v>
      </c>
      <c r="B85" s="4" t="s">
        <v>118</v>
      </c>
      <c r="C85" s="4" t="s">
        <v>166</v>
      </c>
      <c r="D85" s="4" t="s">
        <v>167</v>
      </c>
      <c r="E85" s="4" t="s">
        <v>13</v>
      </c>
      <c r="F85" s="4" t="s">
        <v>135</v>
      </c>
      <c r="G85" s="4" t="s">
        <v>34</v>
      </c>
      <c r="H85" s="5" t="s">
        <v>42</v>
      </c>
      <c r="I85" s="4" t="s">
        <v>206</v>
      </c>
      <c r="J85" s="5">
        <v>2021</v>
      </c>
      <c r="K85" s="5">
        <v>2025</v>
      </c>
      <c r="L85" s="6">
        <v>2.2687093900000002</v>
      </c>
      <c r="M85" s="7">
        <v>44501</v>
      </c>
      <c r="N85" s="11" t="s">
        <v>149</v>
      </c>
      <c r="O85" s="4" t="s">
        <v>866</v>
      </c>
      <c r="P85" s="12" t="s">
        <v>34</v>
      </c>
      <c r="Q85" s="5" t="s">
        <v>183</v>
      </c>
      <c r="R85" s="29" t="s">
        <v>169</v>
      </c>
      <c r="S85" s="4" t="s">
        <v>321</v>
      </c>
      <c r="T85" s="4"/>
      <c r="U85" s="4" t="s">
        <v>635</v>
      </c>
      <c r="V85" s="4" t="s">
        <v>34</v>
      </c>
      <c r="W85" s="4" t="s">
        <v>624</v>
      </c>
    </row>
    <row r="86" spans="1:23" ht="24" x14ac:dyDescent="0.3">
      <c r="A86" s="4" t="s">
        <v>239</v>
      </c>
      <c r="B86" s="4" t="s">
        <v>118</v>
      </c>
      <c r="C86" s="4" t="s">
        <v>91</v>
      </c>
      <c r="D86" s="4" t="s">
        <v>303</v>
      </c>
      <c r="E86" s="4" t="s">
        <v>13</v>
      </c>
      <c r="F86" s="4" t="s">
        <v>154</v>
      </c>
      <c r="G86" s="4" t="s">
        <v>34</v>
      </c>
      <c r="H86" s="4" t="s">
        <v>82</v>
      </c>
      <c r="I86" s="4" t="s">
        <v>173</v>
      </c>
      <c r="J86" s="4">
        <v>2018</v>
      </c>
      <c r="K86" s="5" t="s">
        <v>34</v>
      </c>
      <c r="L86" s="6" t="s">
        <v>34</v>
      </c>
      <c r="M86" s="4" t="s">
        <v>34</v>
      </c>
      <c r="N86" s="4" t="s">
        <v>34</v>
      </c>
      <c r="O86" s="4" t="s">
        <v>33</v>
      </c>
      <c r="P86" s="4" t="s">
        <v>34</v>
      </c>
      <c r="Q86" s="4" t="s">
        <v>644</v>
      </c>
      <c r="R86" s="25" t="s">
        <v>90</v>
      </c>
      <c r="S86" s="4" t="s">
        <v>310</v>
      </c>
      <c r="T86" s="4" t="s">
        <v>173</v>
      </c>
      <c r="U86" s="4" t="s">
        <v>312</v>
      </c>
      <c r="V86" s="4" t="s">
        <v>312</v>
      </c>
      <c r="W86" s="4" t="s">
        <v>624</v>
      </c>
    </row>
    <row r="87" spans="1:23" ht="60" x14ac:dyDescent="0.3">
      <c r="A87" s="4" t="s">
        <v>277</v>
      </c>
      <c r="B87" s="4" t="s">
        <v>118</v>
      </c>
      <c r="C87" s="4" t="s">
        <v>342</v>
      </c>
      <c r="D87" s="4" t="s">
        <v>341</v>
      </c>
      <c r="E87" s="4" t="s">
        <v>13</v>
      </c>
      <c r="F87" s="4" t="s">
        <v>164</v>
      </c>
      <c r="G87" s="4" t="s">
        <v>34</v>
      </c>
      <c r="H87" s="4" t="s">
        <v>37</v>
      </c>
      <c r="I87" s="4" t="s">
        <v>206</v>
      </c>
      <c r="J87" s="4">
        <v>2022</v>
      </c>
      <c r="K87" s="4" t="s">
        <v>34</v>
      </c>
      <c r="L87" s="9" t="s">
        <v>34</v>
      </c>
      <c r="M87" s="4" t="s">
        <v>34</v>
      </c>
      <c r="N87" s="4" t="s">
        <v>34</v>
      </c>
      <c r="O87" s="4" t="s">
        <v>711</v>
      </c>
      <c r="P87" s="4" t="s">
        <v>34</v>
      </c>
      <c r="Q87" s="4" t="s">
        <v>316</v>
      </c>
      <c r="R87" s="27" t="s">
        <v>343</v>
      </c>
      <c r="S87" s="4" t="s">
        <v>321</v>
      </c>
      <c r="T87" s="4"/>
      <c r="U87" s="4" t="s">
        <v>636</v>
      </c>
      <c r="V87" s="4" t="s">
        <v>34</v>
      </c>
      <c r="W87" s="4" t="s">
        <v>624</v>
      </c>
    </row>
    <row r="88" spans="1:23" ht="96" x14ac:dyDescent="0.3">
      <c r="A88" s="4" t="s">
        <v>257</v>
      </c>
      <c r="B88" s="4" t="s">
        <v>117</v>
      </c>
      <c r="C88" s="4" t="s">
        <v>93</v>
      </c>
      <c r="D88" s="4" t="s">
        <v>178</v>
      </c>
      <c r="E88" s="4" t="s">
        <v>30</v>
      </c>
      <c r="F88" s="4" t="s">
        <v>164</v>
      </c>
      <c r="G88" s="4" t="s">
        <v>34</v>
      </c>
      <c r="H88" s="4" t="s">
        <v>42</v>
      </c>
      <c r="I88" s="4" t="s">
        <v>522</v>
      </c>
      <c r="J88" s="4"/>
      <c r="K88" s="5">
        <v>2019</v>
      </c>
      <c r="L88" s="6" t="s">
        <v>34</v>
      </c>
      <c r="M88" s="4" t="s">
        <v>34</v>
      </c>
      <c r="N88" s="4" t="s">
        <v>34</v>
      </c>
      <c r="O88" s="4" t="s">
        <v>697</v>
      </c>
      <c r="P88" s="4" t="s">
        <v>34</v>
      </c>
      <c r="Q88" s="4" t="s">
        <v>649</v>
      </c>
      <c r="R88" s="15" t="s">
        <v>92</v>
      </c>
      <c r="S88" s="4" t="s">
        <v>321</v>
      </c>
      <c r="T88" s="4"/>
      <c r="U88" s="4" t="s">
        <v>636</v>
      </c>
      <c r="V88" s="4" t="s">
        <v>34</v>
      </c>
      <c r="W88" s="4" t="s">
        <v>612</v>
      </c>
    </row>
    <row r="89" spans="1:23" ht="48" x14ac:dyDescent="0.3">
      <c r="A89" s="4" t="s">
        <v>258</v>
      </c>
      <c r="B89" s="4" t="s">
        <v>117</v>
      </c>
      <c r="C89" s="4" t="s">
        <v>94</v>
      </c>
      <c r="D89" s="4" t="s">
        <v>95</v>
      </c>
      <c r="E89" s="4" t="s">
        <v>30</v>
      </c>
      <c r="F89" s="4" t="s">
        <v>154</v>
      </c>
      <c r="G89" s="4" t="s">
        <v>34</v>
      </c>
      <c r="H89" s="4" t="s">
        <v>42</v>
      </c>
      <c r="I89" s="4" t="s">
        <v>522</v>
      </c>
      <c r="J89" s="4"/>
      <c r="K89" s="5">
        <v>2019</v>
      </c>
      <c r="L89" s="6" t="s">
        <v>34</v>
      </c>
      <c r="M89" s="4" t="s">
        <v>34</v>
      </c>
      <c r="N89" s="4" t="s">
        <v>34</v>
      </c>
      <c r="O89" s="4" t="s">
        <v>33</v>
      </c>
      <c r="P89" s="4" t="s">
        <v>34</v>
      </c>
      <c r="Q89" s="4" t="s">
        <v>649</v>
      </c>
      <c r="R89" s="15" t="s">
        <v>96</v>
      </c>
      <c r="S89" s="4" t="s">
        <v>321</v>
      </c>
      <c r="T89" s="4"/>
      <c r="U89" s="4" t="s">
        <v>312</v>
      </c>
      <c r="V89" s="4" t="s">
        <v>312</v>
      </c>
      <c r="W89" s="4" t="s">
        <v>612</v>
      </c>
    </row>
    <row r="90" spans="1:23" ht="72" x14ac:dyDescent="0.3">
      <c r="A90" s="4" t="s">
        <v>240</v>
      </c>
      <c r="B90" s="4" t="s">
        <v>118</v>
      </c>
      <c r="C90" s="4" t="s">
        <v>98</v>
      </c>
      <c r="D90" s="4" t="s">
        <v>99</v>
      </c>
      <c r="E90" s="4" t="s">
        <v>14</v>
      </c>
      <c r="F90" s="4" t="s">
        <v>154</v>
      </c>
      <c r="G90" s="4" t="s">
        <v>34</v>
      </c>
      <c r="H90" s="4" t="s">
        <v>42</v>
      </c>
      <c r="I90" s="4" t="s">
        <v>206</v>
      </c>
      <c r="J90" s="4">
        <v>2022</v>
      </c>
      <c r="K90" s="5" t="s">
        <v>34</v>
      </c>
      <c r="L90" s="6" t="s">
        <v>34</v>
      </c>
      <c r="M90" s="4" t="s">
        <v>34</v>
      </c>
      <c r="N90" s="4" t="s">
        <v>34</v>
      </c>
      <c r="O90" s="4" t="s">
        <v>33</v>
      </c>
      <c r="P90" s="4" t="s">
        <v>34</v>
      </c>
      <c r="Q90" s="4" t="s">
        <v>645</v>
      </c>
      <c r="R90" s="15" t="s">
        <v>97</v>
      </c>
      <c r="S90" s="4" t="s">
        <v>321</v>
      </c>
      <c r="T90" s="4"/>
      <c r="U90" s="4" t="s">
        <v>312</v>
      </c>
      <c r="V90" s="4" t="s">
        <v>312</v>
      </c>
      <c r="W90" s="4" t="s">
        <v>621</v>
      </c>
    </row>
    <row r="91" spans="1:23" ht="96" x14ac:dyDescent="0.3">
      <c r="A91" s="4" t="s">
        <v>234</v>
      </c>
      <c r="B91" s="4" t="s">
        <v>118</v>
      </c>
      <c r="C91" s="4" t="s">
        <v>508</v>
      </c>
      <c r="D91" s="4" t="s">
        <v>509</v>
      </c>
      <c r="E91" s="4" t="s">
        <v>681</v>
      </c>
      <c r="F91" s="4" t="s">
        <v>135</v>
      </c>
      <c r="G91" s="4" t="s">
        <v>15</v>
      </c>
      <c r="H91" s="4" t="s">
        <v>42</v>
      </c>
      <c r="I91" s="4" t="s">
        <v>206</v>
      </c>
      <c r="J91" s="4" t="s">
        <v>34</v>
      </c>
      <c r="K91" s="5" t="s">
        <v>34</v>
      </c>
      <c r="L91" s="6" t="s">
        <v>34</v>
      </c>
      <c r="M91" s="4" t="s">
        <v>34</v>
      </c>
      <c r="N91" s="4" t="s">
        <v>34</v>
      </c>
      <c r="O91" s="4" t="s">
        <v>188</v>
      </c>
      <c r="P91" s="4" t="s">
        <v>34</v>
      </c>
      <c r="Q91" s="4" t="s">
        <v>188</v>
      </c>
      <c r="R91" s="15" t="s">
        <v>73</v>
      </c>
      <c r="S91" s="4" t="s">
        <v>321</v>
      </c>
      <c r="T91" s="4"/>
      <c r="U91" s="4" t="s">
        <v>635</v>
      </c>
      <c r="V91" s="4" t="s">
        <v>34</v>
      </c>
      <c r="W91" s="4" t="s">
        <v>668</v>
      </c>
    </row>
    <row r="92" spans="1:23" ht="57.6" x14ac:dyDescent="0.3">
      <c r="A92" s="4" t="s">
        <v>267</v>
      </c>
      <c r="B92" s="4" t="s">
        <v>129</v>
      </c>
      <c r="C92" s="4" t="s">
        <v>346</v>
      </c>
      <c r="D92" s="4" t="s">
        <v>475</v>
      </c>
      <c r="E92" s="4" t="s">
        <v>681</v>
      </c>
      <c r="F92" s="4" t="s">
        <v>135</v>
      </c>
      <c r="G92" s="4" t="s">
        <v>680</v>
      </c>
      <c r="H92" s="4" t="s">
        <v>46</v>
      </c>
      <c r="I92" s="4" t="s">
        <v>206</v>
      </c>
      <c r="J92" s="4">
        <v>2021</v>
      </c>
      <c r="K92" s="5">
        <v>2023</v>
      </c>
      <c r="L92" s="13">
        <v>0.204203</v>
      </c>
      <c r="M92" s="7">
        <v>44197</v>
      </c>
      <c r="N92" s="4" t="s">
        <v>313</v>
      </c>
      <c r="O92" s="4" t="s">
        <v>71</v>
      </c>
      <c r="P92" s="4" t="s">
        <v>34</v>
      </c>
      <c r="Q92" s="4" t="s">
        <v>71</v>
      </c>
      <c r="R92" s="27" t="s">
        <v>345</v>
      </c>
      <c r="S92" s="4" t="s">
        <v>321</v>
      </c>
      <c r="T92" s="4"/>
      <c r="U92" s="4" t="s">
        <v>635</v>
      </c>
      <c r="V92" s="4" t="s">
        <v>34</v>
      </c>
      <c r="W92" s="4" t="s">
        <v>624</v>
      </c>
    </row>
    <row r="93" spans="1:23" ht="72" x14ac:dyDescent="0.3">
      <c r="A93" s="4" t="s">
        <v>563</v>
      </c>
      <c r="B93" s="4" t="s">
        <v>118</v>
      </c>
      <c r="C93" s="4" t="s">
        <v>562</v>
      </c>
      <c r="D93" s="4" t="s">
        <v>564</v>
      </c>
      <c r="E93" s="4" t="s">
        <v>681</v>
      </c>
      <c r="F93" s="4" t="s">
        <v>154</v>
      </c>
      <c r="G93" s="4" t="s">
        <v>555</v>
      </c>
      <c r="H93" s="4" t="s">
        <v>37</v>
      </c>
      <c r="I93" s="4" t="s">
        <v>206</v>
      </c>
      <c r="J93" s="4" t="s">
        <v>34</v>
      </c>
      <c r="K93" s="4" t="s">
        <v>34</v>
      </c>
      <c r="L93" s="9" t="s">
        <v>34</v>
      </c>
      <c r="M93" s="4" t="s">
        <v>34</v>
      </c>
      <c r="N93" s="4" t="s">
        <v>34</v>
      </c>
      <c r="O93" s="4" t="s">
        <v>316</v>
      </c>
      <c r="P93" s="4" t="s">
        <v>34</v>
      </c>
      <c r="Q93" s="4" t="s">
        <v>316</v>
      </c>
      <c r="R93" s="4" t="s">
        <v>565</v>
      </c>
      <c r="S93" s="4" t="s">
        <v>321</v>
      </c>
      <c r="T93" s="4"/>
      <c r="U93" s="4" t="s">
        <v>312</v>
      </c>
      <c r="V93" s="4" t="s">
        <v>312</v>
      </c>
      <c r="W93" s="4" t="s">
        <v>606</v>
      </c>
    </row>
    <row r="94" spans="1:23" ht="72" x14ac:dyDescent="0.3">
      <c r="A94" s="4" t="s">
        <v>220</v>
      </c>
      <c r="B94" s="4" t="s">
        <v>118</v>
      </c>
      <c r="C94" s="5" t="s">
        <v>709</v>
      </c>
      <c r="D94" s="4" t="s">
        <v>143</v>
      </c>
      <c r="E94" s="5" t="s">
        <v>9</v>
      </c>
      <c r="F94" s="4" t="s">
        <v>164</v>
      </c>
      <c r="G94" s="4" t="s">
        <v>146</v>
      </c>
      <c r="H94" s="4" t="s">
        <v>42</v>
      </c>
      <c r="I94" s="4" t="s">
        <v>206</v>
      </c>
      <c r="J94" s="4">
        <v>2021</v>
      </c>
      <c r="K94" s="5" t="s">
        <v>34</v>
      </c>
      <c r="L94" s="6">
        <v>0.74519999999999997</v>
      </c>
      <c r="M94" s="7">
        <v>44256</v>
      </c>
      <c r="N94" s="7" t="s">
        <v>764</v>
      </c>
      <c r="O94" s="5" t="s">
        <v>708</v>
      </c>
      <c r="P94" s="5" t="s">
        <v>34</v>
      </c>
      <c r="Q94" s="5" t="s">
        <v>764</v>
      </c>
      <c r="R94" s="25" t="s">
        <v>151</v>
      </c>
      <c r="S94" s="4" t="s">
        <v>321</v>
      </c>
      <c r="T94" s="4"/>
      <c r="U94" s="4" t="s">
        <v>636</v>
      </c>
      <c r="V94" s="4" t="s">
        <v>34</v>
      </c>
      <c r="W94" s="4" t="s">
        <v>609</v>
      </c>
    </row>
    <row r="95" spans="1:23" ht="72" x14ac:dyDescent="0.3">
      <c r="A95" s="4" t="s">
        <v>241</v>
      </c>
      <c r="B95" s="4" t="s">
        <v>118</v>
      </c>
      <c r="C95" s="4" t="s">
        <v>459</v>
      </c>
      <c r="D95" s="4" t="s">
        <v>460</v>
      </c>
      <c r="E95" s="4" t="s">
        <v>9</v>
      </c>
      <c r="F95" s="4" t="s">
        <v>135</v>
      </c>
      <c r="G95" s="4" t="s">
        <v>34</v>
      </c>
      <c r="H95" s="4" t="s">
        <v>46</v>
      </c>
      <c r="I95" s="4" t="s">
        <v>173</v>
      </c>
      <c r="J95" s="4">
        <v>2020</v>
      </c>
      <c r="K95" s="5">
        <v>2021</v>
      </c>
      <c r="L95" s="6">
        <v>0.16997699999999999</v>
      </c>
      <c r="M95" s="7">
        <v>44136</v>
      </c>
      <c r="N95" s="4" t="s">
        <v>313</v>
      </c>
      <c r="O95" s="4" t="s">
        <v>695</v>
      </c>
      <c r="P95" s="4" t="s">
        <v>34</v>
      </c>
      <c r="Q95" s="4" t="s">
        <v>71</v>
      </c>
      <c r="R95" s="15" t="s">
        <v>100</v>
      </c>
      <c r="S95" s="4" t="s">
        <v>310</v>
      </c>
      <c r="T95" s="4" t="s">
        <v>173</v>
      </c>
      <c r="U95" s="4" t="s">
        <v>635</v>
      </c>
      <c r="V95" s="4" t="s">
        <v>34</v>
      </c>
      <c r="W95" s="4" t="s">
        <v>609</v>
      </c>
    </row>
    <row r="96" spans="1:23" ht="57.6" x14ac:dyDescent="0.3">
      <c r="A96" s="4" t="s">
        <v>265</v>
      </c>
      <c r="B96" s="4" t="s">
        <v>118</v>
      </c>
      <c r="C96" s="4" t="s">
        <v>459</v>
      </c>
      <c r="D96" s="4" t="s">
        <v>304</v>
      </c>
      <c r="E96" s="4" t="s">
        <v>9</v>
      </c>
      <c r="F96" s="4" t="s">
        <v>135</v>
      </c>
      <c r="G96" s="4" t="s">
        <v>34</v>
      </c>
      <c r="H96" s="4" t="s">
        <v>46</v>
      </c>
      <c r="I96" s="4" t="s">
        <v>173</v>
      </c>
      <c r="J96" s="4">
        <v>2020</v>
      </c>
      <c r="K96" s="5">
        <v>2021</v>
      </c>
      <c r="L96" s="6">
        <v>0.16997699999999999</v>
      </c>
      <c r="M96" s="7">
        <v>44136</v>
      </c>
      <c r="N96" s="4" t="s">
        <v>313</v>
      </c>
      <c r="O96" s="4" t="s">
        <v>695</v>
      </c>
      <c r="P96" s="4" t="s">
        <v>34</v>
      </c>
      <c r="Q96" s="4" t="s">
        <v>71</v>
      </c>
      <c r="R96" s="27" t="s">
        <v>199</v>
      </c>
      <c r="S96" s="4" t="s">
        <v>310</v>
      </c>
      <c r="T96" s="4" t="s">
        <v>705</v>
      </c>
      <c r="U96" s="4" t="s">
        <v>635</v>
      </c>
      <c r="V96" s="4" t="s">
        <v>34</v>
      </c>
      <c r="W96" s="4" t="s">
        <v>609</v>
      </c>
    </row>
    <row r="97" spans="1:23" ht="72" x14ac:dyDescent="0.3">
      <c r="A97" s="4" t="s">
        <v>276</v>
      </c>
      <c r="B97" s="4" t="s">
        <v>118</v>
      </c>
      <c r="C97" s="4" t="s">
        <v>337</v>
      </c>
      <c r="D97" s="4" t="s">
        <v>340</v>
      </c>
      <c r="E97" s="4" t="s">
        <v>9</v>
      </c>
      <c r="F97" s="4" t="s">
        <v>135</v>
      </c>
      <c r="G97" s="4" t="s">
        <v>34</v>
      </c>
      <c r="H97" s="4" t="s">
        <v>42</v>
      </c>
      <c r="I97" s="4" t="s">
        <v>206</v>
      </c>
      <c r="J97" s="4">
        <v>2022</v>
      </c>
      <c r="K97" s="4" t="s">
        <v>34</v>
      </c>
      <c r="L97" s="9" t="s">
        <v>34</v>
      </c>
      <c r="M97" s="4" t="s">
        <v>34</v>
      </c>
      <c r="N97" s="4" t="s">
        <v>339</v>
      </c>
      <c r="O97" s="4" t="s">
        <v>696</v>
      </c>
      <c r="P97" s="4" t="s">
        <v>34</v>
      </c>
      <c r="Q97" s="4" t="s">
        <v>71</v>
      </c>
      <c r="R97" s="27" t="s">
        <v>338</v>
      </c>
      <c r="S97" s="4" t="s">
        <v>321</v>
      </c>
      <c r="T97" s="4"/>
      <c r="U97" s="4" t="s">
        <v>635</v>
      </c>
      <c r="V97" s="4" t="s">
        <v>34</v>
      </c>
      <c r="W97" s="4" t="s">
        <v>609</v>
      </c>
    </row>
    <row r="98" spans="1:23" ht="36" x14ac:dyDescent="0.3">
      <c r="A98" s="4" t="s">
        <v>449</v>
      </c>
      <c r="B98" s="4" t="s">
        <v>117</v>
      </c>
      <c r="C98" s="4" t="s">
        <v>421</v>
      </c>
      <c r="D98" s="4" t="s">
        <v>477</v>
      </c>
      <c r="E98" s="4" t="s">
        <v>31</v>
      </c>
      <c r="F98" s="4" t="s">
        <v>164</v>
      </c>
      <c r="G98" s="4" t="s">
        <v>478</v>
      </c>
      <c r="H98" s="4" t="s">
        <v>42</v>
      </c>
      <c r="I98" s="4" t="s">
        <v>206</v>
      </c>
      <c r="J98" s="4">
        <v>2022</v>
      </c>
      <c r="K98" s="4">
        <v>2023</v>
      </c>
      <c r="L98" s="9">
        <v>0.875</v>
      </c>
      <c r="M98" s="7">
        <v>44896</v>
      </c>
      <c r="N98" s="4" t="s">
        <v>313</v>
      </c>
      <c r="O98" s="4" t="s">
        <v>71</v>
      </c>
      <c r="P98" s="4" t="s">
        <v>34</v>
      </c>
      <c r="Q98" s="4" t="s">
        <v>456</v>
      </c>
      <c r="R98" s="4" t="s">
        <v>479</v>
      </c>
      <c r="S98" s="4" t="s">
        <v>321</v>
      </c>
      <c r="T98" s="4"/>
      <c r="U98" s="4" t="s">
        <v>636</v>
      </c>
      <c r="V98" s="4" t="s">
        <v>34</v>
      </c>
      <c r="W98" s="4" t="s">
        <v>628</v>
      </c>
    </row>
    <row r="99" spans="1:23" ht="60" x14ac:dyDescent="0.3">
      <c r="A99" s="4" t="s">
        <v>242</v>
      </c>
      <c r="B99" s="4" t="s">
        <v>118</v>
      </c>
      <c r="C99" s="4" t="s">
        <v>101</v>
      </c>
      <c r="D99" s="4" t="s">
        <v>300</v>
      </c>
      <c r="E99" s="4" t="s">
        <v>16</v>
      </c>
      <c r="F99" s="8" t="s">
        <v>634</v>
      </c>
      <c r="G99" s="4" t="s">
        <v>34</v>
      </c>
      <c r="H99" s="4" t="s">
        <v>42</v>
      </c>
      <c r="I99" s="4" t="s">
        <v>173</v>
      </c>
      <c r="J99" s="4">
        <v>2017</v>
      </c>
      <c r="K99" s="5">
        <v>2020</v>
      </c>
      <c r="L99" s="6" t="s">
        <v>34</v>
      </c>
      <c r="M99" s="4" t="s">
        <v>34</v>
      </c>
      <c r="N99" s="4" t="s">
        <v>301</v>
      </c>
      <c r="O99" s="4" t="s">
        <v>867</v>
      </c>
      <c r="P99" s="4" t="s">
        <v>34</v>
      </c>
      <c r="Q99" s="4" t="s">
        <v>646</v>
      </c>
      <c r="R99" s="15" t="s">
        <v>302</v>
      </c>
      <c r="S99" s="4" t="s">
        <v>310</v>
      </c>
      <c r="T99" s="4" t="s">
        <v>173</v>
      </c>
      <c r="U99" s="4" t="s">
        <v>636</v>
      </c>
      <c r="V99" s="4" t="s">
        <v>34</v>
      </c>
      <c r="W99" s="4" t="s">
        <v>614</v>
      </c>
    </row>
    <row r="100" spans="1:23" ht="120" x14ac:dyDescent="0.3">
      <c r="A100" s="4" t="s">
        <v>243</v>
      </c>
      <c r="B100" s="4" t="s">
        <v>118</v>
      </c>
      <c r="C100" s="4" t="s">
        <v>363</v>
      </c>
      <c r="D100" s="4" t="s">
        <v>362</v>
      </c>
      <c r="E100" s="4" t="s">
        <v>16</v>
      </c>
      <c r="F100" s="4" t="s">
        <v>164</v>
      </c>
      <c r="G100" s="4" t="s">
        <v>361</v>
      </c>
      <c r="H100" s="4" t="s">
        <v>37</v>
      </c>
      <c r="I100" s="4" t="s">
        <v>173</v>
      </c>
      <c r="J100" s="4">
        <v>2002</v>
      </c>
      <c r="K100" s="5">
        <v>2020</v>
      </c>
      <c r="L100" s="6" t="s">
        <v>34</v>
      </c>
      <c r="M100" s="4" t="s">
        <v>34</v>
      </c>
      <c r="N100" s="4" t="s">
        <v>34</v>
      </c>
      <c r="O100" s="4" t="s">
        <v>698</v>
      </c>
      <c r="P100" s="4" t="s">
        <v>34</v>
      </c>
      <c r="Q100" s="4" t="s">
        <v>62</v>
      </c>
      <c r="R100" s="15" t="s">
        <v>102</v>
      </c>
      <c r="S100" s="4" t="s">
        <v>310</v>
      </c>
      <c r="T100" s="4" t="s">
        <v>173</v>
      </c>
      <c r="U100" s="4" t="s">
        <v>636</v>
      </c>
      <c r="V100" s="4" t="s">
        <v>34</v>
      </c>
      <c r="W100" s="4" t="s">
        <v>614</v>
      </c>
    </row>
    <row r="101" spans="1:23" ht="28.8" x14ac:dyDescent="0.3">
      <c r="A101" s="4" t="s">
        <v>278</v>
      </c>
      <c r="B101" s="4" t="s">
        <v>118</v>
      </c>
      <c r="C101" s="4" t="s">
        <v>755</v>
      </c>
      <c r="D101" s="4" t="s">
        <v>506</v>
      </c>
      <c r="E101" s="4" t="s">
        <v>17</v>
      </c>
      <c r="F101" s="4" t="s">
        <v>135</v>
      </c>
      <c r="G101" s="4" t="s">
        <v>507</v>
      </c>
      <c r="H101" s="4" t="s">
        <v>82</v>
      </c>
      <c r="I101" s="4" t="s">
        <v>513</v>
      </c>
      <c r="J101" s="4">
        <v>2023</v>
      </c>
      <c r="K101" s="4" t="s">
        <v>34</v>
      </c>
      <c r="L101" s="9" t="s">
        <v>34</v>
      </c>
      <c r="M101" s="4" t="s">
        <v>34</v>
      </c>
      <c r="N101" s="4" t="s">
        <v>34</v>
      </c>
      <c r="O101" s="4" t="s">
        <v>71</v>
      </c>
      <c r="P101" s="4" t="s">
        <v>34</v>
      </c>
      <c r="Q101" s="4" t="s">
        <v>71</v>
      </c>
      <c r="R101" s="27" t="s">
        <v>344</v>
      </c>
      <c r="S101" s="4" t="s">
        <v>321</v>
      </c>
      <c r="T101" s="4"/>
      <c r="U101" s="4" t="s">
        <v>635</v>
      </c>
      <c r="V101" s="4" t="s">
        <v>34</v>
      </c>
      <c r="W101" s="4" t="s">
        <v>621</v>
      </c>
    </row>
    <row r="102" spans="1:23" ht="120" x14ac:dyDescent="0.3">
      <c r="A102" s="4" t="s">
        <v>244</v>
      </c>
      <c r="B102" s="4" t="s">
        <v>118</v>
      </c>
      <c r="C102" s="4" t="s">
        <v>105</v>
      </c>
      <c r="D102" s="4" t="s">
        <v>106</v>
      </c>
      <c r="E102" s="4" t="s">
        <v>18</v>
      </c>
      <c r="F102" s="4" t="s">
        <v>164</v>
      </c>
      <c r="G102" s="4" t="s">
        <v>34</v>
      </c>
      <c r="H102" s="4" t="s">
        <v>37</v>
      </c>
      <c r="I102" s="4" t="s">
        <v>173</v>
      </c>
      <c r="J102" s="4">
        <v>2018</v>
      </c>
      <c r="K102" s="5">
        <v>2019</v>
      </c>
      <c r="L102" s="6">
        <v>0.01</v>
      </c>
      <c r="M102" s="7">
        <v>43374</v>
      </c>
      <c r="N102" s="4" t="s">
        <v>34</v>
      </c>
      <c r="O102" s="4" t="s">
        <v>654</v>
      </c>
      <c r="P102" s="14" t="s">
        <v>34</v>
      </c>
      <c r="Q102" s="4" t="s">
        <v>653</v>
      </c>
      <c r="R102" s="15" t="s">
        <v>107</v>
      </c>
      <c r="S102" s="4" t="s">
        <v>310</v>
      </c>
      <c r="T102" s="4" t="s">
        <v>173</v>
      </c>
      <c r="U102" s="4" t="s">
        <v>636</v>
      </c>
      <c r="V102" s="4" t="s">
        <v>34</v>
      </c>
      <c r="W102" s="4" t="s">
        <v>627</v>
      </c>
    </row>
    <row r="103" spans="1:23" ht="84" x14ac:dyDescent="0.3">
      <c r="A103" s="4" t="s">
        <v>245</v>
      </c>
      <c r="B103" s="4" t="s">
        <v>129</v>
      </c>
      <c r="C103" s="5" t="s">
        <v>322</v>
      </c>
      <c r="D103" s="4" t="s">
        <v>144</v>
      </c>
      <c r="E103" s="4" t="s">
        <v>350</v>
      </c>
      <c r="F103" s="4" t="s">
        <v>164</v>
      </c>
      <c r="G103" s="4" t="s">
        <v>148</v>
      </c>
      <c r="H103" s="4" t="s">
        <v>42</v>
      </c>
      <c r="I103" s="4" t="s">
        <v>206</v>
      </c>
      <c r="J103" s="4">
        <v>2021</v>
      </c>
      <c r="K103" s="5">
        <v>2026</v>
      </c>
      <c r="L103" s="6">
        <v>157.80000000000001</v>
      </c>
      <c r="M103" s="7">
        <v>44256</v>
      </c>
      <c r="N103" s="7" t="s">
        <v>764</v>
      </c>
      <c r="O103" s="5" t="s">
        <v>309</v>
      </c>
      <c r="P103" s="5" t="s">
        <v>34</v>
      </c>
      <c r="Q103" s="5" t="s">
        <v>764</v>
      </c>
      <c r="R103" s="30" t="s">
        <v>153</v>
      </c>
      <c r="S103" s="4" t="s">
        <v>321</v>
      </c>
      <c r="T103" s="4"/>
      <c r="U103" s="4" t="s">
        <v>636</v>
      </c>
      <c r="V103" s="4" t="s">
        <v>34</v>
      </c>
      <c r="W103" s="4" t="s">
        <v>308</v>
      </c>
    </row>
    <row r="104" spans="1:23" ht="192" x14ac:dyDescent="0.3">
      <c r="A104" s="4" t="s">
        <v>246</v>
      </c>
      <c r="B104" s="4" t="s">
        <v>129</v>
      </c>
      <c r="C104" s="5" t="s">
        <v>863</v>
      </c>
      <c r="D104" s="4" t="s">
        <v>189</v>
      </c>
      <c r="E104" s="4" t="s">
        <v>350</v>
      </c>
      <c r="F104" s="8" t="s">
        <v>634</v>
      </c>
      <c r="G104" s="4" t="s">
        <v>350</v>
      </c>
      <c r="H104" s="4" t="s">
        <v>37</v>
      </c>
      <c r="I104" s="4" t="s">
        <v>206</v>
      </c>
      <c r="J104" s="4">
        <v>2017</v>
      </c>
      <c r="K104" s="5" t="s">
        <v>314</v>
      </c>
      <c r="L104" s="6" t="s">
        <v>34</v>
      </c>
      <c r="M104" s="7" t="s">
        <v>34</v>
      </c>
      <c r="N104" s="7" t="s">
        <v>34</v>
      </c>
      <c r="O104" s="5" t="s">
        <v>190</v>
      </c>
      <c r="P104" s="5" t="s">
        <v>34</v>
      </c>
      <c r="Q104" s="5" t="s">
        <v>190</v>
      </c>
      <c r="R104" s="15" t="s">
        <v>191</v>
      </c>
      <c r="S104" s="4" t="s">
        <v>321</v>
      </c>
      <c r="T104" s="4" t="s">
        <v>34</v>
      </c>
      <c r="U104" s="4" t="s">
        <v>636</v>
      </c>
      <c r="V104" s="4" t="s">
        <v>312</v>
      </c>
      <c r="W104" s="4" t="s">
        <v>308</v>
      </c>
    </row>
    <row r="105" spans="1:23" ht="48" x14ac:dyDescent="0.3">
      <c r="A105" s="4" t="s">
        <v>256</v>
      </c>
      <c r="B105" s="4" t="s">
        <v>129</v>
      </c>
      <c r="C105" s="4" t="s">
        <v>78</v>
      </c>
      <c r="D105" s="4" t="s">
        <v>376</v>
      </c>
      <c r="E105" s="4" t="s">
        <v>350</v>
      </c>
      <c r="F105" s="4" t="s">
        <v>164</v>
      </c>
      <c r="G105" s="4" t="s">
        <v>165</v>
      </c>
      <c r="H105" s="4" t="s">
        <v>42</v>
      </c>
      <c r="I105" s="4" t="s">
        <v>206</v>
      </c>
      <c r="J105" s="4">
        <v>2007</v>
      </c>
      <c r="K105" s="5" t="s">
        <v>34</v>
      </c>
      <c r="L105" s="6">
        <v>10.74</v>
      </c>
      <c r="M105" s="7">
        <v>39326</v>
      </c>
      <c r="N105" s="4" t="s">
        <v>34</v>
      </c>
      <c r="O105" s="4" t="s">
        <v>669</v>
      </c>
      <c r="P105" s="4" t="s">
        <v>34</v>
      </c>
      <c r="Q105" s="4" t="s">
        <v>670</v>
      </c>
      <c r="R105" s="25" t="s">
        <v>671</v>
      </c>
      <c r="S105" s="4" t="s">
        <v>321</v>
      </c>
      <c r="T105" s="4"/>
      <c r="U105" s="4" t="s">
        <v>636</v>
      </c>
      <c r="V105" s="4" t="s">
        <v>34</v>
      </c>
      <c r="W105" s="4" t="s">
        <v>308</v>
      </c>
    </row>
    <row r="106" spans="1:23" ht="324" x14ac:dyDescent="0.3">
      <c r="A106" s="4" t="s">
        <v>272</v>
      </c>
      <c r="B106" s="4" t="s">
        <v>129</v>
      </c>
      <c r="C106" s="4" t="s">
        <v>196</v>
      </c>
      <c r="D106" s="4" t="s">
        <v>307</v>
      </c>
      <c r="E106" s="5" t="s">
        <v>350</v>
      </c>
      <c r="F106" s="4" t="s">
        <v>154</v>
      </c>
      <c r="G106" s="4" t="s">
        <v>34</v>
      </c>
      <c r="H106" s="4" t="s">
        <v>37</v>
      </c>
      <c r="I106" s="4" t="s">
        <v>206</v>
      </c>
      <c r="J106" s="4"/>
      <c r="K106" s="5" t="s">
        <v>34</v>
      </c>
      <c r="L106" s="9" t="s">
        <v>34</v>
      </c>
      <c r="M106" s="4" t="s">
        <v>34</v>
      </c>
      <c r="N106" s="4" t="s">
        <v>34</v>
      </c>
      <c r="O106" s="4" t="s">
        <v>190</v>
      </c>
      <c r="P106" s="4" t="s">
        <v>34</v>
      </c>
      <c r="Q106" s="4" t="s">
        <v>190</v>
      </c>
      <c r="R106" s="24" t="s">
        <v>204</v>
      </c>
      <c r="S106" s="4" t="s">
        <v>321</v>
      </c>
      <c r="T106" s="4"/>
      <c r="U106" s="4" t="s">
        <v>312</v>
      </c>
      <c r="V106" s="4" t="s">
        <v>312</v>
      </c>
      <c r="W106" s="4" t="s">
        <v>308</v>
      </c>
    </row>
    <row r="107" spans="1:23" ht="156" x14ac:dyDescent="0.3">
      <c r="A107" s="4" t="s">
        <v>273</v>
      </c>
      <c r="B107" s="4" t="s">
        <v>129</v>
      </c>
      <c r="C107" s="4" t="s">
        <v>757</v>
      </c>
      <c r="D107" s="4" t="s">
        <v>306</v>
      </c>
      <c r="E107" s="5" t="s">
        <v>350</v>
      </c>
      <c r="F107" s="4" t="s">
        <v>154</v>
      </c>
      <c r="G107" s="4" t="s">
        <v>34</v>
      </c>
      <c r="H107" s="4" t="s">
        <v>37</v>
      </c>
      <c r="I107" s="4" t="s">
        <v>206</v>
      </c>
      <c r="J107" s="4">
        <v>2003</v>
      </c>
      <c r="K107" s="5" t="s">
        <v>34</v>
      </c>
      <c r="L107" s="9" t="s">
        <v>34</v>
      </c>
      <c r="M107" s="4" t="s">
        <v>34</v>
      </c>
      <c r="N107" s="4" t="s">
        <v>34</v>
      </c>
      <c r="O107" s="4" t="s">
        <v>352</v>
      </c>
      <c r="P107" s="4" t="s">
        <v>34</v>
      </c>
      <c r="Q107" s="4" t="s">
        <v>352</v>
      </c>
      <c r="R107" s="27" t="s">
        <v>445</v>
      </c>
      <c r="S107" s="4" t="s">
        <v>321</v>
      </c>
      <c r="T107" s="4"/>
      <c r="U107" s="4" t="s">
        <v>312</v>
      </c>
      <c r="V107" s="4" t="s">
        <v>312</v>
      </c>
      <c r="W107" s="4" t="s">
        <v>308</v>
      </c>
    </row>
    <row r="108" spans="1:23" ht="84" x14ac:dyDescent="0.3">
      <c r="A108" s="4" t="s">
        <v>274</v>
      </c>
      <c r="B108" s="4" t="s">
        <v>129</v>
      </c>
      <c r="C108" s="4" t="s">
        <v>197</v>
      </c>
      <c r="D108" s="4" t="s">
        <v>198</v>
      </c>
      <c r="E108" s="5" t="s">
        <v>350</v>
      </c>
      <c r="F108" s="4" t="s">
        <v>154</v>
      </c>
      <c r="G108" s="4" t="s">
        <v>34</v>
      </c>
      <c r="H108" s="4" t="s">
        <v>37</v>
      </c>
      <c r="I108" s="4" t="s">
        <v>206</v>
      </c>
      <c r="J108" s="4" t="s">
        <v>34</v>
      </c>
      <c r="K108" s="5" t="s">
        <v>34</v>
      </c>
      <c r="L108" s="9" t="s">
        <v>34</v>
      </c>
      <c r="M108" s="4" t="s">
        <v>34</v>
      </c>
      <c r="N108" s="4" t="s">
        <v>34</v>
      </c>
      <c r="O108" s="4" t="s">
        <v>190</v>
      </c>
      <c r="P108" s="4" t="s">
        <v>34</v>
      </c>
      <c r="Q108" s="4" t="s">
        <v>190</v>
      </c>
      <c r="R108" s="24" t="s">
        <v>204</v>
      </c>
      <c r="S108" s="4" t="s">
        <v>321</v>
      </c>
      <c r="T108" s="4"/>
      <c r="U108" s="4" t="s">
        <v>312</v>
      </c>
      <c r="V108" s="4" t="s">
        <v>312</v>
      </c>
      <c r="W108" s="4" t="s">
        <v>308</v>
      </c>
    </row>
    <row r="109" spans="1:23" ht="120" x14ac:dyDescent="0.3">
      <c r="A109" s="4" t="s">
        <v>279</v>
      </c>
      <c r="B109" s="4" t="s">
        <v>129</v>
      </c>
      <c r="C109" s="4" t="s">
        <v>348</v>
      </c>
      <c r="D109" s="4" t="s">
        <v>349</v>
      </c>
      <c r="E109" s="4" t="s">
        <v>350</v>
      </c>
      <c r="F109" s="4" t="s">
        <v>154</v>
      </c>
      <c r="G109" s="4" t="s">
        <v>34</v>
      </c>
      <c r="H109" s="4" t="s">
        <v>37</v>
      </c>
      <c r="I109" s="4" t="s">
        <v>206</v>
      </c>
      <c r="J109" s="4">
        <v>2022</v>
      </c>
      <c r="K109" s="4" t="s">
        <v>34</v>
      </c>
      <c r="L109" s="9" t="s">
        <v>34</v>
      </c>
      <c r="M109" s="4" t="s">
        <v>34</v>
      </c>
      <c r="N109" s="4" t="s">
        <v>351</v>
      </c>
      <c r="O109" s="4" t="s">
        <v>352</v>
      </c>
      <c r="P109" s="4" t="s">
        <v>34</v>
      </c>
      <c r="Q109" s="4" t="s">
        <v>352</v>
      </c>
      <c r="R109" s="4" t="s">
        <v>353</v>
      </c>
      <c r="S109" s="4" t="s">
        <v>321</v>
      </c>
      <c r="T109" s="4"/>
      <c r="U109" s="4" t="s">
        <v>312</v>
      </c>
      <c r="V109" s="4" t="s">
        <v>312</v>
      </c>
      <c r="W109" s="4" t="s">
        <v>308</v>
      </c>
    </row>
    <row r="110" spans="1:23" ht="60" x14ac:dyDescent="0.3">
      <c r="A110" s="4" t="s">
        <v>283</v>
      </c>
      <c r="B110" s="4" t="s">
        <v>129</v>
      </c>
      <c r="C110" s="4" t="s">
        <v>377</v>
      </c>
      <c r="D110" s="4" t="s">
        <v>378</v>
      </c>
      <c r="E110" s="4" t="s">
        <v>350</v>
      </c>
      <c r="F110" s="4" t="s">
        <v>379</v>
      </c>
      <c r="G110" s="4" t="s">
        <v>34</v>
      </c>
      <c r="H110" s="4" t="s">
        <v>37</v>
      </c>
      <c r="I110" s="4" t="s">
        <v>206</v>
      </c>
      <c r="J110" s="4">
        <v>2016</v>
      </c>
      <c r="K110" s="4" t="s">
        <v>34</v>
      </c>
      <c r="L110" s="9">
        <v>1</v>
      </c>
      <c r="M110" s="7">
        <v>44531</v>
      </c>
      <c r="N110" s="4" t="s">
        <v>34</v>
      </c>
      <c r="O110" s="4" t="s">
        <v>380</v>
      </c>
      <c r="P110" s="4" t="s">
        <v>34</v>
      </c>
      <c r="Q110" s="4" t="s">
        <v>381</v>
      </c>
      <c r="R110" s="27" t="s">
        <v>382</v>
      </c>
      <c r="S110" s="4" t="s">
        <v>321</v>
      </c>
      <c r="T110" s="4"/>
      <c r="U110" s="4" t="s">
        <v>298</v>
      </c>
      <c r="V110" s="4" t="s">
        <v>34</v>
      </c>
      <c r="W110" s="4" t="s">
        <v>308</v>
      </c>
    </row>
    <row r="111" spans="1:23" ht="48" x14ac:dyDescent="0.3">
      <c r="A111" s="4" t="s">
        <v>284</v>
      </c>
      <c r="B111" s="4" t="s">
        <v>129</v>
      </c>
      <c r="C111" s="4" t="s">
        <v>383</v>
      </c>
      <c r="D111" s="4" t="s">
        <v>406</v>
      </c>
      <c r="E111" s="4" t="s">
        <v>350</v>
      </c>
      <c r="F111" s="4" t="s">
        <v>379</v>
      </c>
      <c r="G111" s="4" t="s">
        <v>34</v>
      </c>
      <c r="H111" s="4" t="s">
        <v>37</v>
      </c>
      <c r="I111" s="4" t="s">
        <v>206</v>
      </c>
      <c r="J111" s="4">
        <v>2018</v>
      </c>
      <c r="K111" s="4" t="s">
        <v>34</v>
      </c>
      <c r="L111" s="9" t="s">
        <v>34</v>
      </c>
      <c r="M111" s="4" t="s">
        <v>34</v>
      </c>
      <c r="N111" s="4" t="s">
        <v>34</v>
      </c>
      <c r="O111" s="4" t="s">
        <v>405</v>
      </c>
      <c r="P111" s="4" t="s">
        <v>34</v>
      </c>
      <c r="Q111" s="4" t="s">
        <v>381</v>
      </c>
      <c r="R111" s="27" t="s">
        <v>385</v>
      </c>
      <c r="S111" s="4" t="s">
        <v>321</v>
      </c>
      <c r="T111" s="4"/>
      <c r="U111" s="4" t="s">
        <v>298</v>
      </c>
      <c r="V111" s="4" t="s">
        <v>34</v>
      </c>
      <c r="W111" s="4" t="s">
        <v>308</v>
      </c>
    </row>
    <row r="112" spans="1:23" ht="108" x14ac:dyDescent="0.3">
      <c r="A112" s="4" t="s">
        <v>285</v>
      </c>
      <c r="B112" s="4" t="s">
        <v>129</v>
      </c>
      <c r="C112" s="4" t="s">
        <v>384</v>
      </c>
      <c r="D112" s="4" t="s">
        <v>408</v>
      </c>
      <c r="E112" s="4" t="s">
        <v>350</v>
      </c>
      <c r="F112" s="4" t="s">
        <v>379</v>
      </c>
      <c r="G112" s="4" t="s">
        <v>34</v>
      </c>
      <c r="H112" s="4" t="s">
        <v>407</v>
      </c>
      <c r="I112" s="4" t="s">
        <v>206</v>
      </c>
      <c r="J112" s="4">
        <v>2014</v>
      </c>
      <c r="K112" s="4" t="s">
        <v>34</v>
      </c>
      <c r="L112" s="9" t="s">
        <v>34</v>
      </c>
      <c r="M112" s="4" t="s">
        <v>34</v>
      </c>
      <c r="N112" s="4" t="s">
        <v>34</v>
      </c>
      <c r="O112" s="4" t="s">
        <v>410</v>
      </c>
      <c r="P112" s="4" t="s">
        <v>34</v>
      </c>
      <c r="Q112" s="4" t="s">
        <v>200</v>
      </c>
      <c r="R112" s="4" t="s">
        <v>409</v>
      </c>
      <c r="S112" s="4" t="s">
        <v>321</v>
      </c>
      <c r="T112" s="4"/>
      <c r="U112" s="4" t="s">
        <v>298</v>
      </c>
      <c r="V112" s="4" t="s">
        <v>34</v>
      </c>
      <c r="W112" s="4" t="s">
        <v>308</v>
      </c>
    </row>
    <row r="113" spans="1:23" ht="120" x14ac:dyDescent="0.3">
      <c r="A113" s="4" t="s">
        <v>286</v>
      </c>
      <c r="B113" s="4" t="s">
        <v>129</v>
      </c>
      <c r="C113" s="4" t="s">
        <v>386</v>
      </c>
      <c r="D113" s="4" t="s">
        <v>387</v>
      </c>
      <c r="E113" s="4" t="s">
        <v>350</v>
      </c>
      <c r="F113" s="4" t="s">
        <v>379</v>
      </c>
      <c r="G113" s="4" t="s">
        <v>34</v>
      </c>
      <c r="H113" s="4" t="s">
        <v>37</v>
      </c>
      <c r="I113" s="4" t="s">
        <v>206</v>
      </c>
      <c r="J113" s="4">
        <v>2023</v>
      </c>
      <c r="K113" s="4" t="s">
        <v>34</v>
      </c>
      <c r="L113" s="9" t="s">
        <v>34</v>
      </c>
      <c r="M113" s="4" t="s">
        <v>34</v>
      </c>
      <c r="N113" s="4" t="s">
        <v>34</v>
      </c>
      <c r="O113" s="4" t="s">
        <v>388</v>
      </c>
      <c r="P113" s="4" t="s">
        <v>34</v>
      </c>
      <c r="Q113" s="4" t="s">
        <v>389</v>
      </c>
      <c r="R113" s="27" t="s">
        <v>390</v>
      </c>
      <c r="S113" s="4" t="s">
        <v>321</v>
      </c>
      <c r="T113" s="4"/>
      <c r="U113" s="4" t="s">
        <v>298</v>
      </c>
      <c r="V113" s="4" t="s">
        <v>34</v>
      </c>
      <c r="W113" s="4" t="s">
        <v>308</v>
      </c>
    </row>
    <row r="114" spans="1:23" ht="36" x14ac:dyDescent="0.3">
      <c r="A114" s="4" t="s">
        <v>391</v>
      </c>
      <c r="B114" s="4" t="s">
        <v>129</v>
      </c>
      <c r="C114" s="4" t="s">
        <v>392</v>
      </c>
      <c r="D114" s="4" t="s">
        <v>393</v>
      </c>
      <c r="E114" s="4" t="s">
        <v>350</v>
      </c>
      <c r="F114" s="4" t="s">
        <v>379</v>
      </c>
      <c r="G114" s="4" t="s">
        <v>34</v>
      </c>
      <c r="H114" s="4" t="s">
        <v>37</v>
      </c>
      <c r="I114" s="4" t="s">
        <v>206</v>
      </c>
      <c r="J114" s="4">
        <v>2022</v>
      </c>
      <c r="K114" s="4" t="s">
        <v>34</v>
      </c>
      <c r="L114" s="9" t="s">
        <v>34</v>
      </c>
      <c r="M114" s="4" t="s">
        <v>34</v>
      </c>
      <c r="N114" s="4" t="s">
        <v>34</v>
      </c>
      <c r="O114" s="4" t="s">
        <v>394</v>
      </c>
      <c r="P114" s="4" t="s">
        <v>34</v>
      </c>
      <c r="Q114" s="4" t="s">
        <v>389</v>
      </c>
      <c r="R114" s="4" t="s">
        <v>395</v>
      </c>
      <c r="S114" s="4" t="s">
        <v>321</v>
      </c>
      <c r="T114" s="4"/>
      <c r="U114" s="4" t="s">
        <v>298</v>
      </c>
      <c r="V114" s="4" t="s">
        <v>34</v>
      </c>
      <c r="W114" s="4" t="s">
        <v>308</v>
      </c>
    </row>
    <row r="115" spans="1:23" ht="72" x14ac:dyDescent="0.3">
      <c r="A115" s="4" t="s">
        <v>396</v>
      </c>
      <c r="B115" s="4" t="s">
        <v>129</v>
      </c>
      <c r="C115" s="4" t="s">
        <v>398</v>
      </c>
      <c r="D115" s="4" t="s">
        <v>397</v>
      </c>
      <c r="E115" s="4" t="s">
        <v>350</v>
      </c>
      <c r="F115" s="4" t="s">
        <v>379</v>
      </c>
      <c r="G115" s="4" t="s">
        <v>34</v>
      </c>
      <c r="H115" s="4" t="s">
        <v>37</v>
      </c>
      <c r="I115" s="4" t="s">
        <v>206</v>
      </c>
      <c r="J115" s="4">
        <v>2013</v>
      </c>
      <c r="K115" s="4" t="s">
        <v>34</v>
      </c>
      <c r="L115" s="9" t="s">
        <v>34</v>
      </c>
      <c r="M115" s="4" t="s">
        <v>34</v>
      </c>
      <c r="N115" s="4" t="s">
        <v>34</v>
      </c>
      <c r="O115" s="4" t="s">
        <v>389</v>
      </c>
      <c r="P115" s="4" t="s">
        <v>34</v>
      </c>
      <c r="Q115" s="4" t="s">
        <v>389</v>
      </c>
      <c r="R115" s="27" t="s">
        <v>399</v>
      </c>
      <c r="S115" s="4" t="s">
        <v>321</v>
      </c>
      <c r="T115" s="4"/>
      <c r="U115" s="4" t="s">
        <v>298</v>
      </c>
      <c r="V115" s="4" t="s">
        <v>34</v>
      </c>
      <c r="W115" s="4" t="s">
        <v>308</v>
      </c>
    </row>
    <row r="116" spans="1:23" ht="60" x14ac:dyDescent="0.3">
      <c r="A116" s="4" t="s">
        <v>401</v>
      </c>
      <c r="B116" s="4" t="s">
        <v>129</v>
      </c>
      <c r="C116" s="4" t="s">
        <v>400</v>
      </c>
      <c r="D116" s="4" t="s">
        <v>402</v>
      </c>
      <c r="E116" s="4" t="s">
        <v>350</v>
      </c>
      <c r="F116" s="4" t="s">
        <v>379</v>
      </c>
      <c r="G116" s="4" t="s">
        <v>34</v>
      </c>
      <c r="H116" s="4" t="s">
        <v>37</v>
      </c>
      <c r="I116" s="4" t="s">
        <v>206</v>
      </c>
      <c r="J116" s="4" t="s">
        <v>34</v>
      </c>
      <c r="K116" s="4" t="s">
        <v>34</v>
      </c>
      <c r="L116" s="9" t="s">
        <v>34</v>
      </c>
      <c r="M116" s="4" t="s">
        <v>34</v>
      </c>
      <c r="N116" s="4" t="s">
        <v>34</v>
      </c>
      <c r="O116" s="4" t="s">
        <v>389</v>
      </c>
      <c r="P116" s="4" t="s">
        <v>34</v>
      </c>
      <c r="Q116" s="4" t="s">
        <v>389</v>
      </c>
      <c r="R116" s="4" t="s">
        <v>403</v>
      </c>
      <c r="S116" s="4" t="s">
        <v>321</v>
      </c>
      <c r="T116" s="4"/>
      <c r="U116" s="4" t="s">
        <v>298</v>
      </c>
      <c r="V116" s="4" t="s">
        <v>34</v>
      </c>
      <c r="W116" s="4" t="s">
        <v>308</v>
      </c>
    </row>
    <row r="117" spans="1:23" ht="120" x14ac:dyDescent="0.3">
      <c r="A117" s="4" t="s">
        <v>404</v>
      </c>
      <c r="B117" s="4" t="s">
        <v>129</v>
      </c>
      <c r="C117" s="4" t="s">
        <v>426</v>
      </c>
      <c r="D117" s="4" t="s">
        <v>427</v>
      </c>
      <c r="E117" s="4" t="s">
        <v>350</v>
      </c>
      <c r="F117" s="4" t="s">
        <v>123</v>
      </c>
      <c r="G117" s="4" t="s">
        <v>350</v>
      </c>
      <c r="H117" s="4" t="s">
        <v>37</v>
      </c>
      <c r="I117" s="4" t="s">
        <v>206</v>
      </c>
      <c r="J117" s="4">
        <v>2020</v>
      </c>
      <c r="K117" s="4" t="s">
        <v>34</v>
      </c>
      <c r="L117" s="9">
        <v>6.64</v>
      </c>
      <c r="M117" s="4" t="s">
        <v>34</v>
      </c>
      <c r="N117" s="4" t="s">
        <v>149</v>
      </c>
      <c r="O117" s="4" t="s">
        <v>428</v>
      </c>
      <c r="P117" s="4" t="s">
        <v>34</v>
      </c>
      <c r="Q117" s="4" t="s">
        <v>133</v>
      </c>
      <c r="R117" s="27" t="s">
        <v>429</v>
      </c>
      <c r="S117" s="4" t="s">
        <v>321</v>
      </c>
      <c r="T117" s="4"/>
      <c r="U117" s="4" t="s">
        <v>713</v>
      </c>
      <c r="V117" s="4" t="s">
        <v>34</v>
      </c>
      <c r="W117" s="4" t="s">
        <v>308</v>
      </c>
    </row>
    <row r="118" spans="1:23" ht="96" x14ac:dyDescent="0.3">
      <c r="A118" s="4" t="s">
        <v>430</v>
      </c>
      <c r="B118" s="4" t="s">
        <v>129</v>
      </c>
      <c r="C118" s="4" t="s">
        <v>497</v>
      </c>
      <c r="D118" s="4" t="s">
        <v>504</v>
      </c>
      <c r="E118" s="4" t="s">
        <v>350</v>
      </c>
      <c r="F118" s="4" t="s">
        <v>164</v>
      </c>
      <c r="G118" s="4" t="s">
        <v>350</v>
      </c>
      <c r="H118" s="4" t="s">
        <v>37</v>
      </c>
      <c r="I118" s="4" t="s">
        <v>206</v>
      </c>
      <c r="J118" s="4">
        <v>2017</v>
      </c>
      <c r="K118" s="4" t="s">
        <v>34</v>
      </c>
      <c r="L118" s="9" t="s">
        <v>34</v>
      </c>
      <c r="M118" s="4" t="s">
        <v>34</v>
      </c>
      <c r="N118" s="4" t="s">
        <v>34</v>
      </c>
      <c r="O118" s="4" t="s">
        <v>137</v>
      </c>
      <c r="P118" s="4" t="s">
        <v>34</v>
      </c>
      <c r="Q118" s="4" t="s">
        <v>137</v>
      </c>
      <c r="R118" s="4" t="s">
        <v>505</v>
      </c>
      <c r="S118" s="4" t="s">
        <v>321</v>
      </c>
      <c r="T118" s="4"/>
      <c r="U118" s="4" t="s">
        <v>636</v>
      </c>
      <c r="V118" s="4" t="s">
        <v>34</v>
      </c>
      <c r="W118" s="4" t="s">
        <v>308</v>
      </c>
    </row>
    <row r="119" spans="1:23" ht="60" x14ac:dyDescent="0.3">
      <c r="A119" s="4" t="s">
        <v>431</v>
      </c>
      <c r="B119" s="4" t="s">
        <v>129</v>
      </c>
      <c r="C119" s="4" t="s">
        <v>499</v>
      </c>
      <c r="D119" s="4" t="s">
        <v>500</v>
      </c>
      <c r="E119" s="4" t="s">
        <v>350</v>
      </c>
      <c r="F119" s="4" t="s">
        <v>154</v>
      </c>
      <c r="G119" s="4" t="s">
        <v>350</v>
      </c>
      <c r="H119" s="4" t="s">
        <v>37</v>
      </c>
      <c r="I119" s="4" t="s">
        <v>206</v>
      </c>
      <c r="J119" s="4">
        <v>2009</v>
      </c>
      <c r="K119" s="4" t="s">
        <v>34</v>
      </c>
      <c r="L119" s="9" t="s">
        <v>34</v>
      </c>
      <c r="M119" s="4" t="s">
        <v>34</v>
      </c>
      <c r="N119" s="4" t="s">
        <v>34</v>
      </c>
      <c r="O119" s="4" t="s">
        <v>501</v>
      </c>
      <c r="P119" s="4" t="s">
        <v>502</v>
      </c>
      <c r="Q119" s="4" t="s">
        <v>133</v>
      </c>
      <c r="R119" s="4" t="s">
        <v>503</v>
      </c>
      <c r="S119" s="4" t="s">
        <v>321</v>
      </c>
      <c r="T119" s="4"/>
      <c r="U119" s="4" t="s">
        <v>312</v>
      </c>
      <c r="V119" s="4" t="s">
        <v>312</v>
      </c>
      <c r="W119" s="4" t="s">
        <v>308</v>
      </c>
    </row>
    <row r="120" spans="1:23" ht="132" x14ac:dyDescent="0.3">
      <c r="A120" s="4" t="s">
        <v>441</v>
      </c>
      <c r="B120" s="4" t="s">
        <v>129</v>
      </c>
      <c r="C120" s="4" t="s">
        <v>493</v>
      </c>
      <c r="D120" s="4" t="s">
        <v>494</v>
      </c>
      <c r="E120" s="4" t="s">
        <v>350</v>
      </c>
      <c r="F120" s="4" t="s">
        <v>164</v>
      </c>
      <c r="G120" s="4" t="s">
        <v>350</v>
      </c>
      <c r="H120" s="4" t="s">
        <v>37</v>
      </c>
      <c r="I120" s="4" t="s">
        <v>206</v>
      </c>
      <c r="J120" s="4">
        <v>2021</v>
      </c>
      <c r="K120" s="4" t="s">
        <v>34</v>
      </c>
      <c r="L120" s="9" t="s">
        <v>34</v>
      </c>
      <c r="M120" s="4" t="s">
        <v>34</v>
      </c>
      <c r="N120" s="4" t="s">
        <v>34</v>
      </c>
      <c r="O120" s="4" t="s">
        <v>495</v>
      </c>
      <c r="P120" s="4" t="s">
        <v>34</v>
      </c>
      <c r="Q120" s="4" t="s">
        <v>495</v>
      </c>
      <c r="R120" s="4" t="s">
        <v>496</v>
      </c>
      <c r="S120" s="4" t="s">
        <v>321</v>
      </c>
      <c r="T120" s="4"/>
      <c r="U120" s="4" t="s">
        <v>636</v>
      </c>
      <c r="V120" s="4" t="s">
        <v>34</v>
      </c>
      <c r="W120" s="4" t="s">
        <v>308</v>
      </c>
    </row>
    <row r="121" spans="1:23" ht="72" x14ac:dyDescent="0.3">
      <c r="A121" s="4" t="s">
        <v>655</v>
      </c>
      <c r="B121" s="4" t="s">
        <v>129</v>
      </c>
      <c r="C121" s="4" t="s">
        <v>656</v>
      </c>
      <c r="D121" s="4" t="s">
        <v>657</v>
      </c>
      <c r="E121" s="4" t="s">
        <v>350</v>
      </c>
      <c r="F121" s="4" t="s">
        <v>154</v>
      </c>
      <c r="G121" s="4" t="s">
        <v>34</v>
      </c>
      <c r="H121" s="4" t="s">
        <v>42</v>
      </c>
      <c r="I121" s="4" t="s">
        <v>206</v>
      </c>
      <c r="J121" s="4">
        <v>2011</v>
      </c>
      <c r="K121" s="4" t="s">
        <v>34</v>
      </c>
      <c r="L121" s="9" t="s">
        <v>34</v>
      </c>
      <c r="M121" s="4" t="s">
        <v>34</v>
      </c>
      <c r="N121" s="4" t="s">
        <v>34</v>
      </c>
      <c r="O121" s="4" t="s">
        <v>188</v>
      </c>
      <c r="P121" s="4" t="s">
        <v>34</v>
      </c>
      <c r="Q121" s="4" t="s">
        <v>188</v>
      </c>
      <c r="R121" s="4" t="s">
        <v>660</v>
      </c>
      <c r="S121" s="4" t="s">
        <v>321</v>
      </c>
      <c r="T121" s="4"/>
      <c r="U121" s="4" t="s">
        <v>312</v>
      </c>
      <c r="V121" s="4" t="s">
        <v>312</v>
      </c>
      <c r="W121" s="4" t="s">
        <v>308</v>
      </c>
    </row>
    <row r="122" spans="1:23" ht="48" x14ac:dyDescent="0.3">
      <c r="A122" s="4" t="s">
        <v>661</v>
      </c>
      <c r="B122" s="4" t="s">
        <v>129</v>
      </c>
      <c r="C122" s="4" t="s">
        <v>658</v>
      </c>
      <c r="D122" s="4" t="s">
        <v>659</v>
      </c>
      <c r="E122" s="4" t="s">
        <v>350</v>
      </c>
      <c r="F122" s="4" t="s">
        <v>154</v>
      </c>
      <c r="G122" s="4" t="s">
        <v>34</v>
      </c>
      <c r="H122" s="4" t="s">
        <v>42</v>
      </c>
      <c r="I122" s="4" t="s">
        <v>206</v>
      </c>
      <c r="J122" s="4">
        <v>2011</v>
      </c>
      <c r="K122" s="4" t="s">
        <v>34</v>
      </c>
      <c r="L122" s="9" t="s">
        <v>34</v>
      </c>
      <c r="M122" s="4" t="s">
        <v>34</v>
      </c>
      <c r="N122" s="4" t="s">
        <v>34</v>
      </c>
      <c r="O122" s="4" t="s">
        <v>188</v>
      </c>
      <c r="P122" s="4" t="s">
        <v>34</v>
      </c>
      <c r="Q122" s="4" t="s">
        <v>188</v>
      </c>
      <c r="R122" s="4" t="s">
        <v>662</v>
      </c>
      <c r="S122" s="4" t="s">
        <v>321</v>
      </c>
      <c r="T122" s="4"/>
      <c r="U122" s="4" t="s">
        <v>312</v>
      </c>
      <c r="V122" s="4" t="s">
        <v>312</v>
      </c>
      <c r="W122" s="4" t="s">
        <v>308</v>
      </c>
    </row>
    <row r="123" spans="1:23" ht="36" x14ac:dyDescent="0.3">
      <c r="A123" s="4" t="s">
        <v>732</v>
      </c>
      <c r="B123" s="4" t="s">
        <v>118</v>
      </c>
      <c r="C123" s="4" t="s">
        <v>758</v>
      </c>
      <c r="D123" s="4" t="s">
        <v>759</v>
      </c>
      <c r="E123" s="4" t="s">
        <v>11</v>
      </c>
      <c r="F123" s="4" t="s">
        <v>154</v>
      </c>
      <c r="G123" s="4" t="s">
        <v>34</v>
      </c>
      <c r="H123" s="4" t="s">
        <v>82</v>
      </c>
      <c r="I123" s="4" t="s">
        <v>206</v>
      </c>
      <c r="J123" s="4">
        <v>2022</v>
      </c>
      <c r="K123" s="4">
        <v>2024</v>
      </c>
      <c r="L123" s="9" t="s">
        <v>34</v>
      </c>
      <c r="M123" s="4" t="s">
        <v>34</v>
      </c>
      <c r="N123" s="4" t="s">
        <v>34</v>
      </c>
      <c r="O123" s="4" t="s">
        <v>330</v>
      </c>
      <c r="P123" s="4" t="s">
        <v>34</v>
      </c>
      <c r="Q123" s="4" t="s">
        <v>330</v>
      </c>
      <c r="R123" s="4" t="s">
        <v>760</v>
      </c>
      <c r="S123" s="4" t="s">
        <v>321</v>
      </c>
      <c r="T123" s="4"/>
      <c r="U123" s="4" t="s">
        <v>312</v>
      </c>
      <c r="V123" s="4" t="s">
        <v>312</v>
      </c>
      <c r="W123" s="4" t="s">
        <v>629</v>
      </c>
    </row>
    <row r="124" spans="1:23" ht="72" x14ac:dyDescent="0.3">
      <c r="A124" s="4" t="s">
        <v>733</v>
      </c>
      <c r="B124" s="4" t="s">
        <v>129</v>
      </c>
      <c r="C124" s="4" t="s">
        <v>761</v>
      </c>
      <c r="D124" s="4" t="s">
        <v>762</v>
      </c>
      <c r="E124" s="4" t="s">
        <v>350</v>
      </c>
      <c r="F124" s="4" t="s">
        <v>164</v>
      </c>
      <c r="G124" s="4" t="s">
        <v>34</v>
      </c>
      <c r="H124" s="4" t="s">
        <v>37</v>
      </c>
      <c r="I124" s="4" t="s">
        <v>206</v>
      </c>
      <c r="J124" s="4">
        <v>2020</v>
      </c>
      <c r="K124" s="4" t="s">
        <v>34</v>
      </c>
      <c r="L124" s="9" t="s">
        <v>34</v>
      </c>
      <c r="M124" s="4" t="s">
        <v>34</v>
      </c>
      <c r="N124" s="4" t="s">
        <v>34</v>
      </c>
      <c r="O124" s="4" t="s">
        <v>868</v>
      </c>
      <c r="P124" s="4" t="s">
        <v>34</v>
      </c>
      <c r="Q124" s="5" t="s">
        <v>764</v>
      </c>
      <c r="R124" s="4" t="s">
        <v>763</v>
      </c>
      <c r="S124" s="4" t="s">
        <v>321</v>
      </c>
      <c r="T124" s="4"/>
      <c r="U124" s="4" t="s">
        <v>636</v>
      </c>
      <c r="V124" s="4" t="s">
        <v>34</v>
      </c>
      <c r="W124" s="4" t="s">
        <v>308</v>
      </c>
    </row>
    <row r="125" spans="1:23" ht="96" x14ac:dyDescent="0.3">
      <c r="A125" s="4" t="s">
        <v>734</v>
      </c>
      <c r="B125" s="4" t="s">
        <v>129</v>
      </c>
      <c r="C125" s="4" t="s">
        <v>735</v>
      </c>
      <c r="D125" s="4" t="s">
        <v>771</v>
      </c>
      <c r="E125" s="4" t="s">
        <v>775</v>
      </c>
      <c r="F125" s="4" t="s">
        <v>154</v>
      </c>
      <c r="G125" s="4" t="s">
        <v>34</v>
      </c>
      <c r="H125" s="4" t="s">
        <v>42</v>
      </c>
      <c r="I125" s="4" t="s">
        <v>723</v>
      </c>
      <c r="J125" s="4">
        <v>2005</v>
      </c>
      <c r="K125" s="4" t="s">
        <v>34</v>
      </c>
      <c r="L125" s="9" t="s">
        <v>34</v>
      </c>
      <c r="M125" s="4" t="s">
        <v>34</v>
      </c>
      <c r="N125" s="4" t="s">
        <v>34</v>
      </c>
      <c r="O125" s="4" t="s">
        <v>736</v>
      </c>
      <c r="P125" s="4" t="s">
        <v>34</v>
      </c>
      <c r="Q125" s="4" t="s">
        <v>736</v>
      </c>
      <c r="R125" s="4" t="s">
        <v>772</v>
      </c>
      <c r="S125" s="4" t="s">
        <v>321</v>
      </c>
      <c r="T125" s="4"/>
      <c r="U125" s="4" t="s">
        <v>312</v>
      </c>
      <c r="V125" s="4" t="s">
        <v>312</v>
      </c>
      <c r="W125" s="4" t="s">
        <v>308</v>
      </c>
    </row>
    <row r="126" spans="1:23" ht="36" x14ac:dyDescent="0.3">
      <c r="A126" s="4" t="s">
        <v>738</v>
      </c>
      <c r="B126" s="4" t="s">
        <v>118</v>
      </c>
      <c r="C126" s="4" t="s">
        <v>739</v>
      </c>
      <c r="D126" s="4" t="s">
        <v>774</v>
      </c>
      <c r="E126" s="4" t="s">
        <v>10</v>
      </c>
      <c r="F126" s="4" t="s">
        <v>164</v>
      </c>
      <c r="G126" s="4" t="s">
        <v>773</v>
      </c>
      <c r="H126" s="4" t="s">
        <v>42</v>
      </c>
      <c r="I126" s="4" t="s">
        <v>723</v>
      </c>
      <c r="J126" s="4">
        <v>2020</v>
      </c>
      <c r="K126" s="4" t="s">
        <v>34</v>
      </c>
      <c r="L126" s="9" t="s">
        <v>34</v>
      </c>
      <c r="M126" s="4" t="s">
        <v>34</v>
      </c>
      <c r="N126" s="4" t="s">
        <v>34</v>
      </c>
      <c r="O126" s="4" t="s">
        <v>737</v>
      </c>
      <c r="P126" s="4" t="s">
        <v>34</v>
      </c>
      <c r="Q126" s="4" t="s">
        <v>737</v>
      </c>
      <c r="R126" s="4" t="s">
        <v>772</v>
      </c>
      <c r="S126" s="4" t="s">
        <v>321</v>
      </c>
      <c r="T126" s="4"/>
      <c r="U126" s="4" t="s">
        <v>636</v>
      </c>
      <c r="V126" s="4" t="s">
        <v>312</v>
      </c>
      <c r="W126" s="4" t="s">
        <v>620</v>
      </c>
    </row>
    <row r="127" spans="1:23" ht="48" x14ac:dyDescent="0.3">
      <c r="A127" s="4" t="s">
        <v>751</v>
      </c>
      <c r="B127" s="4" t="s">
        <v>118</v>
      </c>
      <c r="C127" s="4" t="s">
        <v>785</v>
      </c>
      <c r="D127" s="4" t="s">
        <v>781</v>
      </c>
      <c r="E127" s="4" t="s">
        <v>13</v>
      </c>
      <c r="F127" s="4" t="s">
        <v>164</v>
      </c>
      <c r="G127" s="4" t="s">
        <v>777</v>
      </c>
      <c r="H127" s="4" t="s">
        <v>46</v>
      </c>
      <c r="I127" s="4" t="s">
        <v>206</v>
      </c>
      <c r="J127" s="4">
        <v>2022</v>
      </c>
      <c r="K127" s="4" t="s">
        <v>34</v>
      </c>
      <c r="L127" s="9" t="s">
        <v>34</v>
      </c>
      <c r="M127" s="4" t="s">
        <v>34</v>
      </c>
      <c r="N127" s="4" t="s">
        <v>34</v>
      </c>
      <c r="O127" s="4" t="s">
        <v>776</v>
      </c>
      <c r="P127" s="4" t="s">
        <v>34</v>
      </c>
      <c r="Q127" s="4" t="s">
        <v>778</v>
      </c>
      <c r="R127" s="4" t="s">
        <v>779</v>
      </c>
      <c r="S127" s="4" t="s">
        <v>321</v>
      </c>
      <c r="T127" s="4"/>
      <c r="U127" s="4" t="s">
        <v>636</v>
      </c>
      <c r="V127" s="4" t="s">
        <v>34</v>
      </c>
      <c r="W127" s="4" t="s">
        <v>780</v>
      </c>
    </row>
    <row r="128" spans="1:23" ht="144" x14ac:dyDescent="0.3">
      <c r="A128" s="4" t="s">
        <v>741</v>
      </c>
      <c r="B128" s="4" t="s">
        <v>118</v>
      </c>
      <c r="C128" s="4" t="s">
        <v>782</v>
      </c>
      <c r="D128" s="4" t="s">
        <v>783</v>
      </c>
      <c r="E128" s="4" t="s">
        <v>11</v>
      </c>
      <c r="F128" s="4" t="s">
        <v>164</v>
      </c>
      <c r="G128" s="4" t="s">
        <v>784</v>
      </c>
      <c r="H128" s="4" t="s">
        <v>675</v>
      </c>
      <c r="I128" s="4" t="s">
        <v>742</v>
      </c>
      <c r="J128" s="4">
        <v>2022</v>
      </c>
      <c r="K128" s="4" t="s">
        <v>34</v>
      </c>
      <c r="L128" s="9" t="s">
        <v>34</v>
      </c>
      <c r="M128" s="4" t="s">
        <v>34</v>
      </c>
      <c r="N128" s="4" t="s">
        <v>34</v>
      </c>
      <c r="O128" s="4" t="s">
        <v>740</v>
      </c>
      <c r="P128" s="4" t="s">
        <v>34</v>
      </c>
      <c r="Q128" s="4" t="s">
        <v>740</v>
      </c>
      <c r="R128" s="4" t="s">
        <v>772</v>
      </c>
      <c r="S128" s="4" t="s">
        <v>321</v>
      </c>
      <c r="T128" s="4"/>
      <c r="U128" s="4" t="s">
        <v>636</v>
      </c>
      <c r="V128" s="4" t="s">
        <v>312</v>
      </c>
      <c r="W128" s="4" t="s">
        <v>629</v>
      </c>
    </row>
    <row r="129" spans="1:23" ht="72" x14ac:dyDescent="0.3">
      <c r="A129" s="4" t="s">
        <v>743</v>
      </c>
      <c r="B129" s="4" t="s">
        <v>412</v>
      </c>
      <c r="C129" s="4" t="s">
        <v>805</v>
      </c>
      <c r="D129" s="4" t="s">
        <v>806</v>
      </c>
      <c r="E129" s="4" t="s">
        <v>746</v>
      </c>
      <c r="F129" s="4" t="s">
        <v>164</v>
      </c>
      <c r="G129" s="4" t="s">
        <v>287</v>
      </c>
      <c r="H129" s="4" t="s">
        <v>42</v>
      </c>
      <c r="I129" s="4" t="s">
        <v>745</v>
      </c>
      <c r="J129" s="4" t="s">
        <v>34</v>
      </c>
      <c r="K129" s="4" t="s">
        <v>34</v>
      </c>
      <c r="L129" s="9" t="s">
        <v>34</v>
      </c>
      <c r="M129" s="4" t="s">
        <v>34</v>
      </c>
      <c r="N129" s="4" t="s">
        <v>34</v>
      </c>
      <c r="O129" s="4" t="s">
        <v>201</v>
      </c>
      <c r="P129" s="4" t="s">
        <v>34</v>
      </c>
      <c r="Q129" s="4" t="s">
        <v>744</v>
      </c>
      <c r="R129" s="4" t="s">
        <v>807</v>
      </c>
      <c r="S129" s="4" t="s">
        <v>321</v>
      </c>
      <c r="T129" s="4"/>
      <c r="U129" s="4" t="s">
        <v>636</v>
      </c>
      <c r="V129" s="4" t="s">
        <v>34</v>
      </c>
      <c r="W129" s="4" t="s">
        <v>287</v>
      </c>
    </row>
    <row r="130" spans="1:23" ht="36" x14ac:dyDescent="0.3">
      <c r="A130" s="4" t="s">
        <v>747</v>
      </c>
      <c r="B130" s="4" t="s">
        <v>118</v>
      </c>
      <c r="C130" s="4" t="s">
        <v>752</v>
      </c>
      <c r="D130" s="4" t="s">
        <v>808</v>
      </c>
      <c r="E130" s="4" t="s">
        <v>3</v>
      </c>
      <c r="F130" s="4" t="s">
        <v>164</v>
      </c>
      <c r="G130" s="4" t="s">
        <v>809</v>
      </c>
      <c r="H130" s="4" t="s">
        <v>42</v>
      </c>
      <c r="I130" s="4" t="s">
        <v>723</v>
      </c>
      <c r="J130" s="4">
        <v>2020</v>
      </c>
      <c r="K130" s="4" t="s">
        <v>34</v>
      </c>
      <c r="L130" s="9" t="s">
        <v>34</v>
      </c>
      <c r="M130" s="4" t="s">
        <v>34</v>
      </c>
      <c r="N130" s="4" t="s">
        <v>34</v>
      </c>
      <c r="O130" s="4" t="s">
        <v>810</v>
      </c>
      <c r="P130" s="4" t="s">
        <v>34</v>
      </c>
      <c r="Q130" s="4" t="s">
        <v>772</v>
      </c>
      <c r="R130" s="4" t="s">
        <v>811</v>
      </c>
      <c r="S130" s="4" t="s">
        <v>321</v>
      </c>
      <c r="T130" s="4"/>
      <c r="U130" s="4" t="s">
        <v>636</v>
      </c>
      <c r="V130" s="4" t="s">
        <v>34</v>
      </c>
      <c r="W130" s="4" t="s">
        <v>812</v>
      </c>
    </row>
    <row r="131" spans="1:23" ht="72" x14ac:dyDescent="0.3">
      <c r="A131" s="4" t="s">
        <v>753</v>
      </c>
      <c r="B131" s="4" t="s">
        <v>118</v>
      </c>
      <c r="C131" s="4" t="s">
        <v>816</v>
      </c>
      <c r="D131" s="4" t="s">
        <v>820</v>
      </c>
      <c r="E131" s="4" t="s">
        <v>14</v>
      </c>
      <c r="F131" s="4" t="s">
        <v>156</v>
      </c>
      <c r="G131" s="4" t="s">
        <v>819</v>
      </c>
      <c r="H131" s="4" t="s">
        <v>37</v>
      </c>
      <c r="I131" s="4" t="s">
        <v>723</v>
      </c>
      <c r="J131" s="4">
        <v>2019</v>
      </c>
      <c r="K131" s="4" t="s">
        <v>34</v>
      </c>
      <c r="L131" s="9" t="s">
        <v>34</v>
      </c>
      <c r="M131" s="4" t="s">
        <v>34</v>
      </c>
      <c r="N131" s="4" t="s">
        <v>34</v>
      </c>
      <c r="O131" s="4" t="s">
        <v>817</v>
      </c>
      <c r="P131" s="4" t="s">
        <v>34</v>
      </c>
      <c r="Q131" s="4" t="s">
        <v>818</v>
      </c>
      <c r="R131" s="4" t="s">
        <v>772</v>
      </c>
      <c r="S131" s="4" t="s">
        <v>321</v>
      </c>
      <c r="T131" s="4"/>
      <c r="U131" s="4" t="s">
        <v>728</v>
      </c>
      <c r="V131" s="4" t="s">
        <v>312</v>
      </c>
      <c r="W131" s="4" t="s">
        <v>621</v>
      </c>
    </row>
    <row r="132" spans="1:23" ht="120" x14ac:dyDescent="0.3">
      <c r="A132" s="4" t="s">
        <v>413</v>
      </c>
      <c r="B132" s="4" t="s">
        <v>129</v>
      </c>
      <c r="C132" s="4" t="s">
        <v>414</v>
      </c>
      <c r="D132" s="4" t="s">
        <v>814</v>
      </c>
      <c r="E132" s="5" t="s">
        <v>683</v>
      </c>
      <c r="F132" s="4" t="s">
        <v>154</v>
      </c>
      <c r="G132" s="4" t="s">
        <v>287</v>
      </c>
      <c r="H132" s="4" t="s">
        <v>82</v>
      </c>
      <c r="I132" s="4" t="s">
        <v>173</v>
      </c>
      <c r="J132" s="4">
        <v>2022</v>
      </c>
      <c r="K132" s="4">
        <v>2023</v>
      </c>
      <c r="L132" s="9" t="s">
        <v>34</v>
      </c>
      <c r="M132" s="4" t="s">
        <v>34</v>
      </c>
      <c r="N132" s="4" t="s">
        <v>34</v>
      </c>
      <c r="O132" s="4" t="s">
        <v>201</v>
      </c>
      <c r="P132" s="4" t="s">
        <v>34</v>
      </c>
      <c r="Q132" s="4" t="s">
        <v>201</v>
      </c>
      <c r="R132" s="4" t="s">
        <v>203</v>
      </c>
      <c r="S132" s="4" t="s">
        <v>310</v>
      </c>
      <c r="T132" s="4" t="s">
        <v>173</v>
      </c>
      <c r="U132" s="4" t="s">
        <v>312</v>
      </c>
      <c r="V132" s="4" t="s">
        <v>312</v>
      </c>
      <c r="W132" s="4" t="s">
        <v>287</v>
      </c>
    </row>
    <row r="133" spans="1:23" ht="168" x14ac:dyDescent="0.3">
      <c r="A133" s="34" t="s">
        <v>768</v>
      </c>
      <c r="B133" s="34" t="s">
        <v>129</v>
      </c>
      <c r="C133" s="34" t="s">
        <v>769</v>
      </c>
      <c r="D133" s="34" t="s">
        <v>813</v>
      </c>
      <c r="E133" s="35" t="s">
        <v>350</v>
      </c>
      <c r="F133" s="34" t="s">
        <v>164</v>
      </c>
      <c r="G133" s="34" t="s">
        <v>34</v>
      </c>
      <c r="H133" s="34" t="s">
        <v>37</v>
      </c>
      <c r="I133" s="34" t="s">
        <v>206</v>
      </c>
      <c r="J133" s="34">
        <v>2022</v>
      </c>
      <c r="K133" s="34" t="s">
        <v>34</v>
      </c>
      <c r="L133" s="36" t="s">
        <v>34</v>
      </c>
      <c r="M133" s="34" t="s">
        <v>34</v>
      </c>
      <c r="N133" s="34" t="s">
        <v>34</v>
      </c>
      <c r="O133" s="34" t="s">
        <v>764</v>
      </c>
      <c r="P133" s="34" t="s">
        <v>34</v>
      </c>
      <c r="Q133" s="34" t="s">
        <v>764</v>
      </c>
      <c r="R133" s="34" t="s">
        <v>770</v>
      </c>
      <c r="S133" s="34" t="s">
        <v>321</v>
      </c>
      <c r="T133" s="34"/>
      <c r="U133" s="34" t="s">
        <v>636</v>
      </c>
      <c r="V133" s="34" t="s">
        <v>34</v>
      </c>
      <c r="W133" s="34" t="s">
        <v>308</v>
      </c>
    </row>
    <row r="134" spans="1:23" ht="132" x14ac:dyDescent="0.3">
      <c r="A134" s="4" t="s">
        <v>786</v>
      </c>
      <c r="B134" s="4" t="s">
        <v>118</v>
      </c>
      <c r="C134" s="4" t="s">
        <v>787</v>
      </c>
      <c r="D134" s="4" t="s">
        <v>788</v>
      </c>
      <c r="E134" s="4" t="s">
        <v>789</v>
      </c>
      <c r="F134" s="4" t="s">
        <v>164</v>
      </c>
      <c r="G134" s="4" t="s">
        <v>793</v>
      </c>
      <c r="H134" s="4" t="s">
        <v>46</v>
      </c>
      <c r="I134" s="4" t="s">
        <v>173</v>
      </c>
      <c r="J134" s="4">
        <v>2023</v>
      </c>
      <c r="K134" s="4" t="s">
        <v>34</v>
      </c>
      <c r="L134" s="9" t="s">
        <v>34</v>
      </c>
      <c r="M134" s="4" t="s">
        <v>34</v>
      </c>
      <c r="N134" s="4" t="s">
        <v>34</v>
      </c>
      <c r="O134" s="4" t="s">
        <v>790</v>
      </c>
      <c r="P134" s="4" t="s">
        <v>34</v>
      </c>
      <c r="Q134" s="4" t="s">
        <v>791</v>
      </c>
      <c r="R134" s="4" t="s">
        <v>792</v>
      </c>
      <c r="S134" s="4" t="s">
        <v>321</v>
      </c>
      <c r="T134" s="4"/>
      <c r="U134" s="4" t="s">
        <v>636</v>
      </c>
      <c r="V134" s="4" t="s">
        <v>34</v>
      </c>
      <c r="W134" s="4" t="s">
        <v>794</v>
      </c>
    </row>
    <row r="135" spans="1:23" ht="36" x14ac:dyDescent="0.3">
      <c r="A135" s="4" t="s">
        <v>796</v>
      </c>
      <c r="B135" s="4" t="s">
        <v>484</v>
      </c>
      <c r="C135" s="4" t="s">
        <v>795</v>
      </c>
      <c r="D135" s="4" t="s">
        <v>797</v>
      </c>
      <c r="E135" s="4" t="s">
        <v>29</v>
      </c>
      <c r="F135" s="4" t="s">
        <v>154</v>
      </c>
      <c r="G135" s="4" t="s">
        <v>34</v>
      </c>
      <c r="H135" s="4" t="s">
        <v>42</v>
      </c>
      <c r="I135" s="4" t="s">
        <v>206</v>
      </c>
      <c r="J135" s="4">
        <v>2008</v>
      </c>
      <c r="K135" s="4" t="s">
        <v>34</v>
      </c>
      <c r="L135" s="9" t="s">
        <v>34</v>
      </c>
      <c r="M135" s="4" t="s">
        <v>34</v>
      </c>
      <c r="N135" s="4" t="s">
        <v>34</v>
      </c>
      <c r="O135" s="4" t="s">
        <v>798</v>
      </c>
      <c r="P135" s="4" t="s">
        <v>34</v>
      </c>
      <c r="Q135" s="4" t="s">
        <v>772</v>
      </c>
      <c r="R135" s="4" t="s">
        <v>799</v>
      </c>
      <c r="S135" s="4" t="s">
        <v>321</v>
      </c>
      <c r="T135" s="4"/>
      <c r="U135" s="4" t="s">
        <v>312</v>
      </c>
      <c r="V135" s="4" t="s">
        <v>312</v>
      </c>
      <c r="W135" s="4" t="s">
        <v>630</v>
      </c>
    </row>
    <row r="136" spans="1:23" ht="60" x14ac:dyDescent="0.3">
      <c r="A136" s="4" t="s">
        <v>801</v>
      </c>
      <c r="B136" s="4" t="s">
        <v>484</v>
      </c>
      <c r="C136" s="4" t="s">
        <v>800</v>
      </c>
      <c r="D136" s="4" t="s">
        <v>802</v>
      </c>
      <c r="E136" s="4" t="s">
        <v>29</v>
      </c>
      <c r="F136" s="4" t="s">
        <v>164</v>
      </c>
      <c r="G136" s="4" t="s">
        <v>803</v>
      </c>
      <c r="H136" s="4" t="s">
        <v>42</v>
      </c>
      <c r="I136" s="4" t="s">
        <v>206</v>
      </c>
      <c r="J136" s="4" t="s">
        <v>34</v>
      </c>
      <c r="K136" s="4" t="s">
        <v>34</v>
      </c>
      <c r="L136" s="9" t="s">
        <v>34</v>
      </c>
      <c r="M136" s="4" t="s">
        <v>34</v>
      </c>
      <c r="N136" s="4" t="s">
        <v>34</v>
      </c>
      <c r="O136" s="4" t="s">
        <v>798</v>
      </c>
      <c r="P136" s="4" t="s">
        <v>34</v>
      </c>
      <c r="Q136" s="4" t="s">
        <v>798</v>
      </c>
      <c r="R136" s="4" t="s">
        <v>804</v>
      </c>
      <c r="S136" s="4" t="s">
        <v>321</v>
      </c>
      <c r="T136" s="4"/>
      <c r="U136" s="4" t="s">
        <v>636</v>
      </c>
      <c r="V136" s="4" t="s">
        <v>34</v>
      </c>
      <c r="W136" s="4" t="s">
        <v>630</v>
      </c>
    </row>
    <row r="137" spans="1:23" ht="48" x14ac:dyDescent="0.3">
      <c r="A137" s="4" t="s">
        <v>815</v>
      </c>
      <c r="B137" s="4" t="s">
        <v>129</v>
      </c>
      <c r="C137" s="4" t="s">
        <v>754</v>
      </c>
      <c r="D137" s="4" t="s">
        <v>826</v>
      </c>
      <c r="E137" s="4" t="s">
        <v>350</v>
      </c>
      <c r="F137" s="4" t="s">
        <v>135</v>
      </c>
      <c r="G137" s="4" t="s">
        <v>350</v>
      </c>
      <c r="H137" s="4" t="s">
        <v>37</v>
      </c>
      <c r="I137" s="4" t="s">
        <v>206</v>
      </c>
      <c r="J137" s="4">
        <v>2009</v>
      </c>
      <c r="K137" s="4" t="s">
        <v>34</v>
      </c>
      <c r="L137" s="9" t="s">
        <v>34</v>
      </c>
      <c r="M137" s="4" t="s">
        <v>34</v>
      </c>
      <c r="N137" s="4" t="s">
        <v>34</v>
      </c>
      <c r="O137" s="4" t="s">
        <v>495</v>
      </c>
      <c r="P137" s="4" t="s">
        <v>34</v>
      </c>
      <c r="Q137" s="4" t="s">
        <v>495</v>
      </c>
      <c r="R137" s="4" t="s">
        <v>827</v>
      </c>
      <c r="S137" s="4" t="s">
        <v>321</v>
      </c>
      <c r="T137" s="4"/>
      <c r="U137" s="4" t="s">
        <v>636</v>
      </c>
      <c r="V137" s="4" t="s">
        <v>34</v>
      </c>
      <c r="W137" s="4" t="s">
        <v>308</v>
      </c>
    </row>
    <row r="138" spans="1:23" ht="36" x14ac:dyDescent="0.3">
      <c r="A138" s="4" t="s">
        <v>823</v>
      </c>
      <c r="B138" s="4" t="s">
        <v>129</v>
      </c>
      <c r="C138" s="4" t="s">
        <v>821</v>
      </c>
      <c r="D138" s="4" t="s">
        <v>822</v>
      </c>
      <c r="E138" s="4" t="s">
        <v>350</v>
      </c>
      <c r="F138" s="4" t="s">
        <v>156</v>
      </c>
      <c r="G138" s="4" t="s">
        <v>34</v>
      </c>
      <c r="H138" s="4" t="s">
        <v>824</v>
      </c>
      <c r="I138" s="4" t="s">
        <v>206</v>
      </c>
      <c r="J138" s="4">
        <v>2012</v>
      </c>
      <c r="K138" s="4" t="s">
        <v>34</v>
      </c>
      <c r="L138" s="9" t="s">
        <v>34</v>
      </c>
      <c r="M138" s="4" t="s">
        <v>34</v>
      </c>
      <c r="N138" s="4" t="s">
        <v>34</v>
      </c>
      <c r="O138" s="4" t="s">
        <v>352</v>
      </c>
      <c r="P138" s="4" t="s">
        <v>34</v>
      </c>
      <c r="Q138" s="4" t="s">
        <v>352</v>
      </c>
      <c r="R138" s="4" t="s">
        <v>825</v>
      </c>
      <c r="S138" s="4" t="s">
        <v>321</v>
      </c>
      <c r="T138" s="4"/>
      <c r="U138" s="4" t="s">
        <v>728</v>
      </c>
      <c r="V138" s="4" t="s">
        <v>34</v>
      </c>
      <c r="W138" s="4" t="s">
        <v>308</v>
      </c>
    </row>
    <row r="139" spans="1:23" ht="120" x14ac:dyDescent="0.3">
      <c r="A139" s="4" t="s">
        <v>828</v>
      </c>
      <c r="B139" s="4" t="s">
        <v>129</v>
      </c>
      <c r="C139" s="4" t="s">
        <v>829</v>
      </c>
      <c r="D139" s="4" t="s">
        <v>830</v>
      </c>
      <c r="E139" s="4" t="s">
        <v>350</v>
      </c>
      <c r="F139" s="4" t="s">
        <v>164</v>
      </c>
      <c r="G139" s="4" t="s">
        <v>350</v>
      </c>
      <c r="H139" s="4" t="s">
        <v>37</v>
      </c>
      <c r="I139" s="4" t="s">
        <v>206</v>
      </c>
      <c r="J139" s="4" t="s">
        <v>34</v>
      </c>
      <c r="K139" s="4" t="s">
        <v>34</v>
      </c>
      <c r="L139" s="9" t="s">
        <v>34</v>
      </c>
      <c r="M139" s="4" t="s">
        <v>34</v>
      </c>
      <c r="N139" s="4" t="s">
        <v>34</v>
      </c>
      <c r="O139" s="4" t="s">
        <v>495</v>
      </c>
      <c r="P139" s="4" t="s">
        <v>34</v>
      </c>
      <c r="Q139" s="4" t="s">
        <v>495</v>
      </c>
      <c r="R139" s="4" t="s">
        <v>831</v>
      </c>
      <c r="S139" s="4" t="s">
        <v>321</v>
      </c>
      <c r="T139" s="4"/>
      <c r="U139" s="4" t="s">
        <v>636</v>
      </c>
      <c r="V139" s="4" t="s">
        <v>34</v>
      </c>
      <c r="W139" s="4" t="s">
        <v>308</v>
      </c>
    </row>
    <row r="140" spans="1:23" ht="108" x14ac:dyDescent="0.3">
      <c r="A140" s="4" t="s">
        <v>832</v>
      </c>
      <c r="B140" s="4" t="s">
        <v>118</v>
      </c>
      <c r="C140" s="4" t="s">
        <v>833</v>
      </c>
      <c r="D140" s="4" t="s">
        <v>834</v>
      </c>
      <c r="E140" s="4" t="s">
        <v>835</v>
      </c>
      <c r="F140" s="4" t="s">
        <v>164</v>
      </c>
      <c r="G140" s="4" t="s">
        <v>803</v>
      </c>
      <c r="H140" s="4" t="s">
        <v>42</v>
      </c>
      <c r="I140" s="4" t="s">
        <v>723</v>
      </c>
      <c r="J140" s="4" t="s">
        <v>34</v>
      </c>
      <c r="K140" s="4" t="s">
        <v>34</v>
      </c>
      <c r="L140" s="9" t="s">
        <v>34</v>
      </c>
      <c r="M140" s="4" t="s">
        <v>34</v>
      </c>
      <c r="N140" s="4" t="s">
        <v>34</v>
      </c>
      <c r="O140" s="4" t="s">
        <v>836</v>
      </c>
      <c r="P140" s="4" t="s">
        <v>34</v>
      </c>
      <c r="Q140" s="4" t="s">
        <v>837</v>
      </c>
      <c r="R140" s="4" t="s">
        <v>838</v>
      </c>
      <c r="S140" s="4" t="s">
        <v>321</v>
      </c>
      <c r="T140" s="4"/>
      <c r="U140" s="4" t="s">
        <v>636</v>
      </c>
      <c r="V140" s="4" t="s">
        <v>34</v>
      </c>
      <c r="W140" s="4" t="s">
        <v>839</v>
      </c>
    </row>
    <row r="141" spans="1:23" ht="144" x14ac:dyDescent="0.3">
      <c r="A141" s="4" t="s">
        <v>840</v>
      </c>
      <c r="B141" s="4" t="s">
        <v>129</v>
      </c>
      <c r="C141" s="4" t="s">
        <v>841</v>
      </c>
      <c r="D141" s="4" t="s">
        <v>842</v>
      </c>
      <c r="E141" s="4" t="s">
        <v>843</v>
      </c>
      <c r="F141" s="4" t="s">
        <v>135</v>
      </c>
      <c r="G141" s="4" t="s">
        <v>175</v>
      </c>
      <c r="H141" s="4" t="s">
        <v>42</v>
      </c>
      <c r="I141" s="4" t="s">
        <v>723</v>
      </c>
      <c r="J141" s="4" t="s">
        <v>34</v>
      </c>
      <c r="K141" s="4" t="s">
        <v>34</v>
      </c>
      <c r="L141" s="9" t="s">
        <v>34</v>
      </c>
      <c r="M141" s="4" t="s">
        <v>34</v>
      </c>
      <c r="N141" s="4" t="s">
        <v>34</v>
      </c>
      <c r="O141" s="4" t="s">
        <v>309</v>
      </c>
      <c r="P141" s="4" t="s">
        <v>34</v>
      </c>
      <c r="Q141" s="4" t="s">
        <v>837</v>
      </c>
      <c r="R141" s="4" t="s">
        <v>844</v>
      </c>
      <c r="S141" s="4" t="s">
        <v>321</v>
      </c>
      <c r="T141" s="4"/>
      <c r="U141" s="4" t="s">
        <v>635</v>
      </c>
      <c r="V141" s="4" t="s">
        <v>312</v>
      </c>
      <c r="W141" s="4" t="s">
        <v>175</v>
      </c>
    </row>
    <row r="142" spans="1:23" ht="36" x14ac:dyDescent="0.3">
      <c r="A142" s="4" t="s">
        <v>845</v>
      </c>
      <c r="B142" s="4" t="s">
        <v>480</v>
      </c>
      <c r="C142" s="4" t="s">
        <v>846</v>
      </c>
      <c r="D142" s="4" t="s">
        <v>847</v>
      </c>
      <c r="E142" s="4" t="s">
        <v>15</v>
      </c>
      <c r="F142" s="4" t="s">
        <v>164</v>
      </c>
      <c r="G142" s="4" t="s">
        <v>15</v>
      </c>
      <c r="H142" s="4" t="s">
        <v>461</v>
      </c>
      <c r="I142" s="4" t="s">
        <v>34</v>
      </c>
      <c r="J142" s="4">
        <v>2015</v>
      </c>
      <c r="K142" s="4" t="s">
        <v>34</v>
      </c>
      <c r="L142" s="9" t="s">
        <v>34</v>
      </c>
      <c r="M142" s="4" t="s">
        <v>34</v>
      </c>
      <c r="N142" s="4" t="s">
        <v>848</v>
      </c>
      <c r="O142" s="4" t="s">
        <v>849</v>
      </c>
      <c r="P142" s="4" t="s">
        <v>34</v>
      </c>
      <c r="Q142" s="4" t="s">
        <v>849</v>
      </c>
      <c r="R142" s="4" t="s">
        <v>850</v>
      </c>
      <c r="S142" s="4" t="s">
        <v>321</v>
      </c>
      <c r="T142" s="4"/>
      <c r="U142" s="4" t="s">
        <v>636</v>
      </c>
      <c r="V142" s="4" t="s">
        <v>34</v>
      </c>
      <c r="W142" s="4" t="s">
        <v>851</v>
      </c>
    </row>
    <row r="143" spans="1:23" ht="72" x14ac:dyDescent="0.3">
      <c r="A143" s="4" t="s">
        <v>852</v>
      </c>
      <c r="B143" s="4" t="s">
        <v>118</v>
      </c>
      <c r="C143" s="4" t="s">
        <v>853</v>
      </c>
      <c r="D143" s="4" t="s">
        <v>854</v>
      </c>
      <c r="E143" s="4" t="s">
        <v>23</v>
      </c>
      <c r="F143" s="4" t="s">
        <v>164</v>
      </c>
      <c r="G143" s="4" t="s">
        <v>369</v>
      </c>
      <c r="H143" s="4" t="s">
        <v>42</v>
      </c>
      <c r="I143" s="4" t="s">
        <v>723</v>
      </c>
      <c r="J143" s="4" t="s">
        <v>34</v>
      </c>
      <c r="K143" s="4" t="s">
        <v>34</v>
      </c>
      <c r="L143" s="9" t="s">
        <v>34</v>
      </c>
      <c r="M143" s="4" t="s">
        <v>34</v>
      </c>
      <c r="N143" s="4" t="s">
        <v>34</v>
      </c>
      <c r="O143" s="4" t="s">
        <v>855</v>
      </c>
      <c r="P143" s="4" t="s">
        <v>34</v>
      </c>
      <c r="Q143" s="4" t="s">
        <v>856</v>
      </c>
      <c r="R143" s="4" t="s">
        <v>857</v>
      </c>
      <c r="S143" s="4" t="s">
        <v>321</v>
      </c>
      <c r="T143" s="4"/>
      <c r="U143" s="4" t="s">
        <v>636</v>
      </c>
      <c r="V143" s="4" t="s">
        <v>312</v>
      </c>
      <c r="W143" s="4" t="s">
        <v>610</v>
      </c>
    </row>
    <row r="144" spans="1:23" ht="60" x14ac:dyDescent="0.3">
      <c r="A144" s="4" t="s">
        <v>858</v>
      </c>
      <c r="B144" s="4" t="s">
        <v>118</v>
      </c>
      <c r="C144" s="4" t="s">
        <v>859</v>
      </c>
      <c r="D144" s="4" t="s">
        <v>860</v>
      </c>
      <c r="E144" s="4" t="s">
        <v>10</v>
      </c>
      <c r="F144" s="4" t="s">
        <v>164</v>
      </c>
      <c r="G144" s="4" t="s">
        <v>350</v>
      </c>
      <c r="H144" s="4" t="s">
        <v>675</v>
      </c>
      <c r="I144" s="4" t="s">
        <v>206</v>
      </c>
      <c r="J144" s="4">
        <v>2009</v>
      </c>
      <c r="K144" s="4" t="s">
        <v>34</v>
      </c>
      <c r="L144" s="9" t="s">
        <v>34</v>
      </c>
      <c r="M144" s="4" t="s">
        <v>34</v>
      </c>
      <c r="N144" s="4" t="s">
        <v>34</v>
      </c>
      <c r="O144" s="4" t="s">
        <v>861</v>
      </c>
      <c r="P144" s="4" t="s">
        <v>34</v>
      </c>
      <c r="Q144" s="4" t="s">
        <v>861</v>
      </c>
      <c r="R144" s="4" t="s">
        <v>862</v>
      </c>
      <c r="S144" s="4" t="s">
        <v>321</v>
      </c>
      <c r="T144" s="4"/>
      <c r="U144" s="4" t="s">
        <v>636</v>
      </c>
      <c r="V144" s="4" t="s">
        <v>312</v>
      </c>
      <c r="W144" s="4" t="s">
        <v>308</v>
      </c>
    </row>
  </sheetData>
  <autoFilter ref="A1:W144" xr:uid="{C51EF447-B7CF-49A0-B137-E426F57A3DD6}"/>
  <sortState xmlns:xlrd2="http://schemas.microsoft.com/office/spreadsheetml/2017/richdata2" ref="A2:T122">
    <sortCondition ref="E2:E122"/>
  </sortState>
  <phoneticPr fontId="1" type="noConversion"/>
  <hyperlinks>
    <hyperlink ref="R16" r:id="rId1" xr:uid="{A8D1389B-8201-4AB9-BEFC-CC0FBF5F6E61}"/>
    <hyperlink ref="R15" r:id="rId2" xr:uid="{0ACF50D6-E3D8-4876-8182-D8FE1B89971B}"/>
    <hyperlink ref="R38" r:id="rId3" display="https://www.otempo.com.br/o-tempo-betim/projeto-cadastrara-nascentes-e-fara-o-georreferenciamento-1.2464331" xr:uid="{40E16F21-8FCC-4968-92C9-87A65E9C963A}"/>
    <hyperlink ref="R36" r:id="rId4" xr:uid="{DDABD6B2-8089-4E9F-8809-9394B6ACEDB5}"/>
    <hyperlink ref="R39" r:id="rId5" xr:uid="{A44AF4A5-A779-45B8-B6A7-6E139E150CC6}"/>
    <hyperlink ref="R44" r:id="rId6" xr:uid="{FDFF512C-2138-41FF-BFBC-899FB19121CF}"/>
    <hyperlink ref="R46" r:id="rId7" xr:uid="{7505753E-5CEE-45E5-A8ED-B2473DA6473E}"/>
    <hyperlink ref="R47" r:id="rId8" xr:uid="{A0EBED61-3125-4676-9B5B-A129B7AA0BCC}"/>
    <hyperlink ref="R51" r:id="rId9" xr:uid="{0035DBFF-15CF-4C98-AAC2-781CDD1646B8}"/>
    <hyperlink ref="R49" r:id="rId10" xr:uid="{8673E7C1-4A4E-4FEA-8BEB-441F46813248}"/>
    <hyperlink ref="R48" r:id="rId11" xr:uid="{08F0F1A3-BF56-495E-B0E9-C9FACDF26A9F}"/>
    <hyperlink ref="R57" r:id="rId12" xr:uid="{512BCACE-A3A1-424B-BA01-23BBE620B753}"/>
    <hyperlink ref="R58" r:id="rId13" xr:uid="{64DE882F-499B-4E21-A747-3A8D82390883}"/>
    <hyperlink ref="R62" r:id="rId14" xr:uid="{C45174F9-F66B-42D0-91DE-C3AA159BCB32}"/>
    <hyperlink ref="R64" r:id="rId15" xr:uid="{34530B47-533A-495F-9C4A-6F052365C56E}"/>
    <hyperlink ref="R70" r:id="rId16" xr:uid="{4F2D652E-571A-47C7-AFD3-D0A146553DA2}"/>
    <hyperlink ref="R66" r:id="rId17" xr:uid="{8B2F3EEE-E806-402D-AC0A-2905DF824294}"/>
    <hyperlink ref="R91" r:id="rId18" xr:uid="{0A6A1620-6F33-44E8-86E4-90F8BD0437B9}"/>
    <hyperlink ref="R40" r:id="rId19" display="https://cdn.agenciapeixevivo.org.br/files/images/2014/cbhvelhas/PMSB/P4_Projetos_e_coes_Jaboticatubas.pdf" xr:uid="{00693382-DFF5-475F-90F8-DE2CD9D58B9D}"/>
    <hyperlink ref="R73" r:id="rId20" xr:uid="{6C6F01F3-7729-4950-81B6-9033115FF6F8}"/>
    <hyperlink ref="R72" r:id="rId21" display="http://jeceaba.mg.gov.br/jeceaba/index.php/principal/noticia/1544/A-Defesa-Civil-de-Jeceaba-em-parceria-com-a-Secretaria-de-Obras-e-o-Departamento-de-Meio-Ambiente-da-Prefeitura-realizaram-uma-limpeza-nas-margens-da-MG-155-no-trevo-da-VSB-at%C3%A9-o-Centro-do-Munic%C3%ADp" xr:uid="{26AB425D-7927-4B99-9417-9F24D43E5774}"/>
    <hyperlink ref="R74" r:id="rId22" xr:uid="{ABEFC666-D95B-400C-BE8A-4C191C2827ED}"/>
    <hyperlink ref="R75" r:id="rId23" xr:uid="{D38F5A23-5BC8-4CEF-93A2-07EF4721E39B}"/>
    <hyperlink ref="R77" r:id="rId24" xr:uid="{8D319D53-AA5F-4B97-8DDD-7C9FC4ECBD23}"/>
    <hyperlink ref="R78" r:id="rId25" xr:uid="{B67EC96E-0F8A-4BD5-98BF-678A778CEEBD}"/>
    <hyperlink ref="R79" r:id="rId26" xr:uid="{7E6E6546-9AAC-4D0A-AD1C-9DEB555BEBF0}"/>
    <hyperlink ref="R48:R49" r:id="rId27" display="https://cdn.agenciapeixevivo.org.br/arquivos/images/subcomites/planosmunicipais/PMSB/Ouro_Preto/4_PPA_OURO_PRETO_FINAL.pdf" xr:uid="{64D3947B-A5E7-4FFC-A27C-B31C22F77074}"/>
    <hyperlink ref="R83" r:id="rId28" xr:uid="{8569C810-6A26-47B3-9469-979D892EEBA6}"/>
    <hyperlink ref="R86" r:id="rId29" xr:uid="{0D32AD59-F5BB-4CFD-AE68-2BF0DBD7D79A}"/>
    <hyperlink ref="R88" r:id="rId30" xr:uid="{95BEC439-7307-4C08-9899-BA837C0C2157}"/>
    <hyperlink ref="R89" r:id="rId31" xr:uid="{AE9EDC11-65A7-4449-AFCF-A768F119B5D1}"/>
    <hyperlink ref="R90" r:id="rId32" xr:uid="{45B0F4C3-096B-4424-9BC3-9CE1E2936B30}"/>
    <hyperlink ref="R95" r:id="rId33" xr:uid="{82D19AA2-444D-44FF-8BD1-29ACDD06B2FA}"/>
    <hyperlink ref="R100" r:id="rId34" xr:uid="{C37B02E9-DC60-4526-B2E3-44AC0059519B}"/>
    <hyperlink ref="R99" r:id="rId35" display="https://www.emater.mg.gov.br/portal.do/site-noticias/emater-mg-atua-em-projetos-ambientais-de-recuperacao-hidrica-em-sao-joaquim-de-bicas/?flagweb=novosite_pagina_interna&amp;id=24853" xr:uid="{FD0EC3F8-AA8E-4263-A4E0-B8B15C426696}"/>
    <hyperlink ref="R2" r:id="rId36" xr:uid="{6AA5BB16-010F-43E4-B1BD-9ACB08165E04}"/>
    <hyperlink ref="R102" r:id="rId37" xr:uid="{2A30B75E-9885-4775-B344-23443BD6BBBE}"/>
    <hyperlink ref="R11" r:id="rId38" xr:uid="{58D2259A-6FC0-4F07-B137-CBAD909C6FF5}"/>
    <hyperlink ref="R85" r:id="rId39" xr:uid="{F52D2965-25E8-42E5-9902-BF38F3A7D950}"/>
    <hyperlink ref="R71" r:id="rId40" xr:uid="{51D4BE5B-A8D9-4642-AF23-430C0DA56950}"/>
    <hyperlink ref="R9" r:id="rId41" xr:uid="{D7C52B7C-DC83-44C6-9AA9-0CB388CBFA07}"/>
    <hyperlink ref="R37" r:id="rId42" xr:uid="{32450BBA-3F08-42B4-BAA1-B4B5BC6A483D}"/>
    <hyperlink ref="R104" r:id="rId43" xr:uid="{F67892A7-B7E1-433C-A0AC-32CC81AFF19E}"/>
    <hyperlink ref="R106" r:id="rId44" xr:uid="{5B8E2963-AD8A-4216-8874-3F706EDFF0FD}"/>
    <hyperlink ref="R105" r:id="rId45" xr:uid="{FD641146-76DC-4C75-A726-1B6821BCE77E}"/>
    <hyperlink ref="R52" r:id="rId46" xr:uid="{9EEF8E77-EBA0-4D2B-9AB3-2E8DD4B6739D}"/>
    <hyperlink ref="R65" r:id="rId47" xr:uid="{5C1052EA-781B-4C01-800F-15AA502D84DC}"/>
    <hyperlink ref="R10" r:id="rId48" xr:uid="{DD1E9A8B-F8B5-46A0-A494-7368A3CBCF49}"/>
    <hyperlink ref="R103" r:id="rId49" xr:uid="{F64BAF34-FB84-4E0E-BA5E-B0BB53E78796}"/>
    <hyperlink ref="R13" r:id="rId50" xr:uid="{637F7AD9-9B7C-4BF9-AD9E-5E52B540E5AF}"/>
    <hyperlink ref="R50" r:id="rId51" xr:uid="{B3113F1F-2E23-4029-AD53-497774589A36}"/>
    <hyperlink ref="R18" r:id="rId52" xr:uid="{EE895395-FA9C-46B3-A745-DDE8BA0C3AF3}"/>
    <hyperlink ref="R94" r:id="rId53" xr:uid="{777E2FEB-8FF0-44F0-A945-8D32C292E8C3}"/>
    <hyperlink ref="R41" r:id="rId54" xr:uid="{2AB85F19-47F7-4426-B26D-50A60027681A}"/>
    <hyperlink ref="R96" r:id="rId55" xr:uid="{D8C88C33-A214-4871-A7E7-7C0089305047}"/>
    <hyperlink ref="R97" r:id="rId56" xr:uid="{6A601550-29D9-4B48-A9AE-69945CBFFEC7}"/>
    <hyperlink ref="R87" r:id="rId57" xr:uid="{B1C6D79B-E9D9-4CAC-9648-D84F100B0CBC}"/>
    <hyperlink ref="R101" r:id="rId58" xr:uid="{E984BD10-CAEA-43C1-8144-A51E1CF7F8A6}"/>
    <hyperlink ref="R17" r:id="rId59" xr:uid="{0D63D9D9-DB5F-4CDB-97A5-55A268C3B866}"/>
    <hyperlink ref="R110" r:id="rId60" xr:uid="{395DCE05-2BA9-400E-B6D9-33A797B11078}"/>
    <hyperlink ref="R111" r:id="rId61" xr:uid="{997D2402-7F0C-4347-845A-05BBCF4B3CC8}"/>
    <hyperlink ref="R113" r:id="rId62" xr:uid="{07517682-34D9-4E77-B7F1-23F9D07884A4}"/>
    <hyperlink ref="R5" r:id="rId63" xr:uid="{D321BB58-F4FE-4996-8336-47DBD5A61D66}"/>
    <hyperlink ref="R107" r:id="rId64" xr:uid="{4A400AEF-5CD9-45A3-8E66-038C27612C52}"/>
    <hyperlink ref="R92" r:id="rId65" xr:uid="{E5FAF79D-F746-4CE3-929F-1216D492BC3A}"/>
    <hyperlink ref="R22" r:id="rId66" xr:uid="{3ABA0D23-8416-42B1-B7A9-265E91722A08}"/>
    <hyperlink ref="R35" r:id="rId67" xr:uid="{E544B30F-E33B-4C42-A2F7-0BA2DF0E1F1D}"/>
    <hyperlink ref="R14" r:id="rId68" xr:uid="{265E9FD5-A3EA-49C0-8947-6DCB75B5869F}"/>
    <hyperlink ref="R115" r:id="rId69" xr:uid="{45343131-F33A-422E-BB61-7495A8995047}"/>
    <hyperlink ref="R117" r:id="rId70" xr:uid="{C6E9AFED-DA5A-4590-BFF3-CAF361BB4236}"/>
    <hyperlink ref="R7" r:id="rId71" xr:uid="{A4A2DCEA-6D92-482A-8F1E-77E0CB5CF899}"/>
    <hyperlink ref="R20" r:id="rId72" location=":~:text=O%20objetivo%20desse%20servi%C3%A7o%20oferecido,de%20vida%20para%20as%20pessoas." xr:uid="{BACAD8FC-A730-4F9B-9688-B6A533FD3598}"/>
    <hyperlink ref="R61" r:id="rId73" xr:uid="{C85D748D-A34A-46E5-9762-B3827D7E5DE3}"/>
  </hyperlinks>
  <pageMargins left="0.511811024" right="0.511811024" top="0.78740157499999996" bottom="0.78740157499999996" header="0.31496062000000002" footer="0.31496062000000002"/>
  <pageSetup paperSize="9" orientation="portrait" r:id="rId7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FichaResumo</vt:lpstr>
      <vt:lpstr>Inventário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Meiri Michita</dc:creator>
  <cp:lastModifiedBy>Ana Helfer</cp:lastModifiedBy>
  <dcterms:created xsi:type="dcterms:W3CDTF">2022-05-31T18:34:38Z</dcterms:created>
  <dcterms:modified xsi:type="dcterms:W3CDTF">2024-01-08T22:17:22Z</dcterms:modified>
</cp:coreProperties>
</file>